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18.2\datos compartidos\00_LOGISTICA_2021\38 2021\"/>
    </mc:Choice>
  </mc:AlternateContent>
  <xr:revisionPtr revIDLastSave="0" documentId="8_{84B34464-A6D4-49CF-8A33-DC01F5F82CB3}" xr6:coauthVersionLast="47" xr6:coauthVersionMax="47" xr10:uidLastSave="{00000000-0000-0000-0000-000000000000}"/>
  <workbookProtection workbookAlgorithmName="SHA-512" workbookHashValue="M3D98PjBATfMMTsbCGhMYjzKxLvwP51yECRF0BfbYbsQjt0WcOWJRUSCZYLxp2s3/VklbRp5u/pbwmorwxIzew==" workbookSaltValue="5TGk+KtQwrbMobozcrIkjQ==" workbookSpinCount="100000" lockStructure="1"/>
  <bookViews>
    <workbookView xWindow="0" yWindow="0" windowWidth="28800" windowHeight="12435" tabRatio="748" xr2:uid="{00000000-000D-0000-FFFF-FFFF00000000}"/>
  </bookViews>
  <sheets>
    <sheet name="Hoja de pedido" sheetId="1" r:id="rId1"/>
    <sheet name="Mobiliario" sheetId="7" r:id="rId2"/>
    <sheet name="Maquinaria utensilios de apoyo" sheetId="8" r:id="rId3"/>
    <sheet name="Mantelería" sheetId="6" r:id="rId4"/>
    <sheet name="Artículos" sheetId="2" r:id="rId5"/>
    <sheet name="Vajilla" sheetId="3" r:id="rId6"/>
    <sheet name="Cubertería" sheetId="4" r:id="rId7"/>
    <sheet name="Cristalería" sheetId="5" r:id="rId8"/>
  </sheets>
  <definedNames>
    <definedName name="_xlnm._FilterDatabase" localSheetId="7" hidden="1">Cristalería!$G$2:$Q$14</definedName>
    <definedName name="Apoyo_al_servicio_y_cocina">'Maquinaria utensilios de apoyo'!$I$2:$I$23</definedName>
    <definedName name="Apoyo_salon">'Maquinaria utensilios de apoyo'!$E$2:'Maquinaria utensilios de apoyo'!$E$2:$E$11</definedName>
    <definedName name="Bague">Cubertería!$C$53:$C$62</definedName>
    <definedName name="Balón">Cristalería!$P$3</definedName>
    <definedName name="Barra_libre">Cristalería!$C$60:$C$76</definedName>
    <definedName name="Belem">Cristalería!$C$10:$C$14</definedName>
    <definedName name="Cabernet">Cristalería!$C$4:$C$7</definedName>
    <definedName name="Cobre">Cubertería!$C$75:$C$83</definedName>
    <definedName name="Copa_recepción">Cristalería!$H$34:$H$38</definedName>
    <definedName name="Country">Cristalería!$C$16:$C$19</definedName>
    <definedName name="_xlnm.Criteria" localSheetId="7">Cristalería!$C$1:$E$56</definedName>
    <definedName name="Design">Cubertería!$C$18:$C$28</definedName>
    <definedName name="Diamante">Cristalería!$C$35:$C$45</definedName>
    <definedName name="Electrodomésticos_y_estufa">'Maquinaria utensilios de apoyo'!$A$2:$A$24</definedName>
    <definedName name="Imperio">Cubertería!$C$4:$C$16</definedName>
    <definedName name="Irene">Cubertería!$C$42:$C$51</definedName>
    <definedName name="Istambul">Cubertería!$C$64:$C$73</definedName>
    <definedName name="Liso">Cubertería!$C$30:$C$40</definedName>
    <definedName name="Mantelería">Mantelería!$B$2:$B$41</definedName>
    <definedName name="MODELO">Mobiliario!$B$3:$B$14</definedName>
    <definedName name="MODELOSILLA">'Hoja de pedido'!#REF!</definedName>
    <definedName name="Otros_cristalería">Cristalería!$C$50:$C$56</definedName>
    <definedName name="PRECIO">Mobiliario!$C$3:$C$14</definedName>
    <definedName name="Princesa">Cristalería!$O$3:$O$5</definedName>
    <definedName name="Pure">Cristalería!$C$27:$C$33</definedName>
    <definedName name="Sillas_recepción">Mobiliario!$F$1:$F$6</definedName>
    <definedName name="Tipo_de_cristalería">Cristalería!$G$2:$G$13</definedName>
    <definedName name="Tipo_de_cubertería">Cubertería!$G$2:$G$9</definedName>
    <definedName name="Tipos_de_mesas">Mobiliario!$B$20:$B$45</definedName>
    <definedName name="Tipos_de_sillas">Mobiliario!$B$2:$B$155:'Maquinaria utensilios de apoyo'!$C$1514</definedName>
    <definedName name="Tipos_mesas">Mobiliario!$B$19:$B$45</definedName>
    <definedName name="Toscana">Cristalería!$C$22:$C$24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9" i="1" l="1"/>
  <c r="F34" i="1"/>
  <c r="F35" i="1"/>
  <c r="F36" i="1"/>
  <c r="F33" i="1"/>
  <c r="B34" i="1"/>
  <c r="B35" i="1"/>
  <c r="B36" i="1"/>
  <c r="B33" i="1"/>
  <c r="B44" i="1"/>
  <c r="B43" i="1"/>
  <c r="B42" i="1"/>
  <c r="B40" i="1"/>
  <c r="B39" i="1"/>
  <c r="B38" i="1"/>
  <c r="B57" i="1" l="1"/>
  <c r="F57" i="1"/>
  <c r="G57" i="1" s="1"/>
  <c r="F56" i="1"/>
  <c r="B56" i="1"/>
  <c r="B63" i="1"/>
  <c r="F63" i="1"/>
  <c r="G63" i="1" s="1"/>
  <c r="F38" i="1"/>
  <c r="F9" i="1"/>
  <c r="F59" i="1" l="1"/>
  <c r="G59" i="1" s="1"/>
  <c r="F42" i="1"/>
  <c r="F43" i="1"/>
  <c r="F44" i="1"/>
  <c r="B53" i="1"/>
  <c r="G44" i="1" l="1"/>
  <c r="G43" i="1"/>
  <c r="F62" i="1" l="1"/>
  <c r="G62" i="1" s="1"/>
  <c r="B62" i="1"/>
  <c r="F54" i="1"/>
  <c r="G54" i="1" s="1"/>
  <c r="B54" i="1"/>
  <c r="F53" i="1"/>
  <c r="G53" i="1" s="1"/>
  <c r="F51" i="1"/>
  <c r="G51" i="1" s="1"/>
  <c r="B51" i="1"/>
  <c r="F50" i="1"/>
  <c r="G50" i="1" s="1"/>
  <c r="B50" i="1"/>
  <c r="F49" i="1"/>
  <c r="G49" i="1" s="1"/>
  <c r="B49" i="1"/>
  <c r="F48" i="1"/>
  <c r="G48" i="1" s="1"/>
  <c r="B48" i="1"/>
  <c r="F47" i="1"/>
  <c r="G47" i="1" s="1"/>
  <c r="B47" i="1"/>
  <c r="F46" i="1"/>
  <c r="G36" i="1"/>
  <c r="G35" i="1"/>
  <c r="G34" i="1"/>
  <c r="F31" i="1"/>
  <c r="G31" i="1" s="1"/>
  <c r="B31" i="1"/>
  <c r="F30" i="1"/>
  <c r="G30" i="1" s="1"/>
  <c r="B30" i="1"/>
  <c r="F29" i="1"/>
  <c r="G29" i="1" s="1"/>
  <c r="B29" i="1"/>
  <c r="F28" i="1"/>
  <c r="G28" i="1" s="1"/>
  <c r="B28" i="1"/>
  <c r="F27" i="1"/>
  <c r="G27" i="1" s="1"/>
  <c r="B27" i="1"/>
  <c r="F26" i="1"/>
  <c r="G26" i="1" s="1"/>
  <c r="B26" i="1"/>
  <c r="F25" i="1"/>
  <c r="G25" i="1" s="1"/>
  <c r="B25" i="1"/>
  <c r="F24" i="1"/>
  <c r="G24" i="1" s="1"/>
  <c r="B24" i="1"/>
  <c r="F23" i="1"/>
  <c r="G23" i="1" s="1"/>
  <c r="B23" i="1"/>
  <c r="F22" i="1"/>
  <c r="G22" i="1" s="1"/>
  <c r="B22" i="1"/>
  <c r="F21" i="1"/>
  <c r="G21" i="1" s="1"/>
  <c r="B21" i="1"/>
  <c r="B20" i="1"/>
  <c r="F20" i="1"/>
  <c r="F16" i="1"/>
  <c r="F18" i="1"/>
  <c r="G18" i="1" s="1"/>
  <c r="B18" i="1"/>
  <c r="F17" i="1"/>
  <c r="G17" i="1" s="1"/>
  <c r="B17" i="1"/>
  <c r="F14" i="1"/>
  <c r="G14" i="1" s="1"/>
  <c r="B14" i="1"/>
  <c r="F13" i="1"/>
  <c r="F12" i="1"/>
  <c r="F10" i="1"/>
  <c r="G10" i="1" s="1"/>
  <c r="B10" i="1"/>
  <c r="B46" i="1" l="1"/>
  <c r="G20" i="1"/>
  <c r="B12" i="1"/>
  <c r="B13" i="1"/>
  <c r="G46" i="1" l="1"/>
  <c r="F39" i="1"/>
  <c r="G39" i="1" s="1"/>
  <c r="G33" i="1" l="1"/>
  <c r="G42" i="1"/>
  <c r="B16" i="1" l="1"/>
  <c r="B9" i="1" l="1"/>
  <c r="G56" i="1" l="1"/>
  <c r="F61" i="1" l="1"/>
  <c r="G61" i="1" s="1"/>
  <c r="B61" i="1"/>
  <c r="G16" i="1"/>
  <c r="F40" i="1" l="1"/>
  <c r="G40" i="1" s="1"/>
  <c r="G38" i="1"/>
  <c r="G13" i="1" l="1"/>
  <c r="G12" i="1"/>
  <c r="G9" i="1"/>
  <c r="E66" i="1" l="1"/>
  <c r="H66" i="1" l="1"/>
  <c r="I66" i="1" l="1"/>
  <c r="J66" i="1" s="1"/>
  <c r="D65" i="1"/>
</calcChain>
</file>

<file path=xl/sharedStrings.xml><?xml version="1.0" encoding="utf-8"?>
<sst xmlns="http://schemas.openxmlformats.org/spreadsheetml/2006/main" count="1654" uniqueCount="838">
  <si>
    <t>955945430 - 605986629</t>
  </si>
  <si>
    <t>alquibobis_slu@yahoo.es</t>
  </si>
  <si>
    <t>Cliente</t>
  </si>
  <si>
    <t>Tlf.:</t>
  </si>
  <si>
    <t>Invitados:</t>
  </si>
  <si>
    <t xml:space="preserve">Direccion </t>
  </si>
  <si>
    <t>@</t>
  </si>
  <si>
    <t>Entrega:</t>
  </si>
  <si>
    <t>Recogida:</t>
  </si>
  <si>
    <t>Carta Porte  Conductor                                                                      DNI</t>
  </si>
  <si>
    <t xml:space="preserve">Codigo </t>
  </si>
  <si>
    <t>Descripcion</t>
  </si>
  <si>
    <t>Cantidad</t>
  </si>
  <si>
    <t>Precio</t>
  </si>
  <si>
    <t>$</t>
  </si>
  <si>
    <t>Cajas</t>
  </si>
  <si>
    <t>Faltas</t>
  </si>
  <si>
    <t xml:space="preserve">ALBARÁN </t>
  </si>
  <si>
    <t>MESAS</t>
  </si>
  <si>
    <t>-</t>
  </si>
  <si>
    <t>SILLAS</t>
  </si>
  <si>
    <t xml:space="preserve">Blanco </t>
  </si>
  <si>
    <t>Trabaj. entrega</t>
  </si>
  <si>
    <t>Apoyo al mobiliario</t>
  </si>
  <si>
    <t>Trabaj. recoge</t>
  </si>
  <si>
    <t>MANTELERÍA</t>
  </si>
  <si>
    <t>Firma receptor</t>
  </si>
  <si>
    <t>DNI:</t>
  </si>
  <si>
    <t>VAJILLA</t>
  </si>
  <si>
    <t>Ambiente</t>
  </si>
  <si>
    <t>Otro_vajilla</t>
  </si>
  <si>
    <t>CUBERTERÍA</t>
  </si>
  <si>
    <t>Design</t>
  </si>
  <si>
    <t>CRISTALERÍA</t>
  </si>
  <si>
    <t>Diamante</t>
  </si>
  <si>
    <t>Barra libre</t>
  </si>
  <si>
    <t>Apoyo al salón</t>
  </si>
  <si>
    <t>Apoyo al servicio y cocina</t>
  </si>
  <si>
    <t>Electrodomésticos y estufa</t>
  </si>
  <si>
    <t>T. Bruto</t>
  </si>
  <si>
    <t xml:space="preserve">DTO </t>
  </si>
  <si>
    <t>T. Líquido</t>
  </si>
  <si>
    <t>IVA 21%</t>
  </si>
  <si>
    <t>TOTAL FRA.</t>
  </si>
  <si>
    <t xml:space="preserve">PROMEDIO </t>
  </si>
  <si>
    <t>Tipos de sillas</t>
  </si>
  <si>
    <t>Código</t>
  </si>
  <si>
    <t>Silla</t>
  </si>
  <si>
    <t>Silla haya plegable</t>
  </si>
  <si>
    <t>02001</t>
  </si>
  <si>
    <t>Silla tiffany chiavari</t>
  </si>
  <si>
    <t>02006</t>
  </si>
  <si>
    <t>Silla PVC</t>
  </si>
  <si>
    <t>02002</t>
  </si>
  <si>
    <t>Silla tijera decapé</t>
  </si>
  <si>
    <t>02007</t>
  </si>
  <si>
    <t>Silla convención black</t>
  </si>
  <si>
    <t>02003</t>
  </si>
  <si>
    <t>SIlla forja</t>
  </si>
  <si>
    <t>02008</t>
  </si>
  <si>
    <t>Silla napoleón fija</t>
  </si>
  <si>
    <t>02004</t>
  </si>
  <si>
    <t>Pack chill-out (60personas)</t>
  </si>
  <si>
    <t>02013</t>
  </si>
  <si>
    <t>Silla napoleón plegable decapé</t>
  </si>
  <si>
    <t>02005</t>
  </si>
  <si>
    <t>Silla crossback</t>
  </si>
  <si>
    <t>02009</t>
  </si>
  <si>
    <t>Silla rural vintage</t>
  </si>
  <si>
    <t>02010</t>
  </si>
  <si>
    <t>Taburete tolix</t>
  </si>
  <si>
    <t>02011</t>
  </si>
  <si>
    <t>Taburete bamboo</t>
  </si>
  <si>
    <t>02012</t>
  </si>
  <si>
    <t>Banca ceremonial</t>
  </si>
  <si>
    <t>Silla bamboo</t>
  </si>
  <si>
    <t>02014</t>
  </si>
  <si>
    <t>Silla de jardín</t>
  </si>
  <si>
    <t>02015</t>
  </si>
  <si>
    <t>Trona Bebé</t>
  </si>
  <si>
    <t>Tipos de mesa</t>
  </si>
  <si>
    <t>Rectangular</t>
  </si>
  <si>
    <t>Mesa rectangular polietileno (1,83x0,76mts)</t>
  </si>
  <si>
    <t>01001</t>
  </si>
  <si>
    <t>Mesa escuela polietileno (1,83x0,45mts)</t>
  </si>
  <si>
    <t>01002</t>
  </si>
  <si>
    <t xml:space="preserve">Mesa rectangular 1,83x0,76 AJUSTABLE ALTURA  </t>
  </si>
  <si>
    <t>01040</t>
  </si>
  <si>
    <t>Redonda</t>
  </si>
  <si>
    <t>Mesa redonda polietileno (1,5mts)</t>
  </si>
  <si>
    <t>01005</t>
  </si>
  <si>
    <t>Mesa redonda PVC CON MULETÓN (1,8mts)</t>
  </si>
  <si>
    <t>01006</t>
  </si>
  <si>
    <t>Mesa redonda madera (1,6mts)</t>
  </si>
  <si>
    <t>01007</t>
  </si>
  <si>
    <t>Tablero madera 2x1,20mts</t>
  </si>
  <si>
    <t>01008</t>
  </si>
  <si>
    <t>Galirón polietileno (1,2x0,6mts)</t>
  </si>
  <si>
    <t>01009</t>
  </si>
  <si>
    <t>Mesa aperitivo (1,2mts)</t>
  </si>
  <si>
    <t>01010</t>
  </si>
  <si>
    <t>Mesa aperitivo (0,8mts)</t>
  </si>
  <si>
    <t>01011</t>
  </si>
  <si>
    <t>Velador alto polietileno plegable (0,80mts)</t>
  </si>
  <si>
    <t>01012</t>
  </si>
  <si>
    <t>Velador bajo polietileno (0,8mts)</t>
  </si>
  <si>
    <t>01014</t>
  </si>
  <si>
    <t>Velador alto sevillano cuadrado (1,2mts)</t>
  </si>
  <si>
    <t>01015</t>
  </si>
  <si>
    <t>Galleta suplemento (1,8mts)</t>
  </si>
  <si>
    <t>01025</t>
  </si>
  <si>
    <t>Galleta suplemento (1,6mts)</t>
  </si>
  <si>
    <t>01016</t>
  </si>
  <si>
    <t>Galleta ovalada presidencial (3piezasx1,3mts)</t>
  </si>
  <si>
    <t>01017</t>
  </si>
  <si>
    <t>Galleta suplemento (2mts)</t>
  </si>
  <si>
    <t>01018</t>
  </si>
  <si>
    <t>Mesa presidencial</t>
  </si>
  <si>
    <t>01019</t>
  </si>
  <si>
    <t>Mesa rectg. 2x 1,20 mts + Muletón</t>
  </si>
  <si>
    <t>01021</t>
  </si>
  <si>
    <t>Mesa Baja Anna T. nogal-P. beige (1,8x1,2)</t>
  </si>
  <si>
    <t>01022</t>
  </si>
  <si>
    <t>Mesa Alta Anna T. nogal-P. beige (1,8x0,80)</t>
  </si>
  <si>
    <t>01020</t>
  </si>
  <si>
    <t>Mesa Baja Alba T. beige-P. bemgue (1,8x1,2)</t>
  </si>
  <si>
    <t>01026</t>
  </si>
  <si>
    <t>Mesa Alta Alba T. beige-P.bemgue (1,8x0,8x1,1)</t>
  </si>
  <si>
    <t>02024</t>
  </si>
  <si>
    <t>Juego mesa sevillana</t>
  </si>
  <si>
    <t>Velador bamboo</t>
  </si>
  <si>
    <t>02025</t>
  </si>
  <si>
    <t>0</t>
  </si>
  <si>
    <t>Vitrina vertical</t>
  </si>
  <si>
    <t>74,00</t>
  </si>
  <si>
    <t>07002</t>
  </si>
  <si>
    <t>Mostrador de madera (1,80mts)</t>
  </si>
  <si>
    <t>32,00</t>
  </si>
  <si>
    <t>07011</t>
  </si>
  <si>
    <t>Espuerta</t>
  </si>
  <si>
    <t>2,00</t>
  </si>
  <si>
    <t>07026</t>
  </si>
  <si>
    <t>Vitrina suelo</t>
  </si>
  <si>
    <t>115,00</t>
  </si>
  <si>
    <t>07003</t>
  </si>
  <si>
    <t>Portaplato (palillero)</t>
  </si>
  <si>
    <t>30,00</t>
  </si>
  <si>
    <t>07017</t>
  </si>
  <si>
    <t>Brazo batidora</t>
  </si>
  <si>
    <t>55,00</t>
  </si>
  <si>
    <t>07027</t>
  </si>
  <si>
    <t>Separador (black forja)</t>
  </si>
  <si>
    <t>38,00</t>
  </si>
  <si>
    <t>07018</t>
  </si>
  <si>
    <t>Rustidera cocina</t>
  </si>
  <si>
    <t>07028</t>
  </si>
  <si>
    <t>Plancha 0,6mts</t>
  </si>
  <si>
    <t>35,00</t>
  </si>
  <si>
    <t>07004</t>
  </si>
  <si>
    <t>Sombrilla (3x3mts)</t>
  </si>
  <si>
    <t>07019</t>
  </si>
  <si>
    <t>Jarra termo 1lt</t>
  </si>
  <si>
    <t>3,00</t>
  </si>
  <si>
    <t>07029</t>
  </si>
  <si>
    <t>Plancha 0,8mts</t>
  </si>
  <si>
    <t>40,00</t>
  </si>
  <si>
    <t>07005</t>
  </si>
  <si>
    <t>Lechera 1lt</t>
  </si>
  <si>
    <t>07030</t>
  </si>
  <si>
    <t>Plancha 1,2mts</t>
  </si>
  <si>
    <t>07006</t>
  </si>
  <si>
    <t>Carpa particular</t>
  </si>
  <si>
    <t>150,00</t>
  </si>
  <si>
    <t>07023</t>
  </si>
  <si>
    <t>Cafetera</t>
  </si>
  <si>
    <t>1,50</t>
  </si>
  <si>
    <t>07031</t>
  </si>
  <si>
    <t xml:space="preserve">Horno convección </t>
  </si>
  <si>
    <t>600,00</t>
  </si>
  <si>
    <t>Carpa profesional</t>
  </si>
  <si>
    <t>125,00</t>
  </si>
  <si>
    <t>07024</t>
  </si>
  <si>
    <t>Tetera</t>
  </si>
  <si>
    <t>07032</t>
  </si>
  <si>
    <t>Freidora cubeta 12lts</t>
  </si>
  <si>
    <t>07007</t>
  </si>
  <si>
    <t>Termo 9,5lt</t>
  </si>
  <si>
    <t>7,00</t>
  </si>
  <si>
    <t>07033</t>
  </si>
  <si>
    <t xml:space="preserve">Freidora pie gas 15lts </t>
  </si>
  <si>
    <t>90</t>
  </si>
  <si>
    <t>07008</t>
  </si>
  <si>
    <t xml:space="preserve">Trona </t>
  </si>
  <si>
    <t>Marmita</t>
  </si>
  <si>
    <t>07034</t>
  </si>
  <si>
    <t>Freidora 2cubetas gas 15+15lts</t>
  </si>
  <si>
    <t>110,00</t>
  </si>
  <si>
    <t>07009</t>
  </si>
  <si>
    <t>Rondón</t>
  </si>
  <si>
    <t>07035</t>
  </si>
  <si>
    <t>Freidora 2cubetas gas 20+20lts</t>
  </si>
  <si>
    <t>120</t>
  </si>
  <si>
    <t>07010</t>
  </si>
  <si>
    <t>Perol</t>
  </si>
  <si>
    <t>07036</t>
  </si>
  <si>
    <t xml:space="preserve">Sombrilla (3x3mts) beige </t>
  </si>
  <si>
    <t>Cubo de Fiesta Oval Zinc</t>
  </si>
  <si>
    <t>07037</t>
  </si>
  <si>
    <t>Congelador</t>
  </si>
  <si>
    <t>50,00</t>
  </si>
  <si>
    <t>07012</t>
  </si>
  <si>
    <t>Cubo de Fiesta Redondo 45</t>
  </si>
  <si>
    <t>07038</t>
  </si>
  <si>
    <t>Botellero</t>
  </si>
  <si>
    <t>43,00</t>
  </si>
  <si>
    <t>07013</t>
  </si>
  <si>
    <t>Cubitera</t>
  </si>
  <si>
    <t>07039</t>
  </si>
  <si>
    <t>Lavavasos</t>
  </si>
  <si>
    <t>60,00</t>
  </si>
  <si>
    <t>07014</t>
  </si>
  <si>
    <t>Pie de cubitera</t>
  </si>
  <si>
    <t>07040</t>
  </si>
  <si>
    <t>Carro caliente</t>
  </si>
  <si>
    <t>180,00</t>
  </si>
  <si>
    <t>07020</t>
  </si>
  <si>
    <t>Soporte para nº</t>
  </si>
  <si>
    <t>07041</t>
  </si>
  <si>
    <t>Rejilla carro caliente</t>
  </si>
  <si>
    <t>25,00</t>
  </si>
  <si>
    <t>07021</t>
  </si>
  <si>
    <t>Candelabro</t>
  </si>
  <si>
    <t>07042</t>
  </si>
  <si>
    <t>Bandeja gastronor</t>
  </si>
  <si>
    <t>6,00</t>
  </si>
  <si>
    <t>07022</t>
  </si>
  <si>
    <t>Bandeja Rectangular Formica 48X36</t>
  </si>
  <si>
    <t>07043</t>
  </si>
  <si>
    <t xml:space="preserve">Lavavasos industrial </t>
  </si>
  <si>
    <t>07047</t>
  </si>
  <si>
    <t>Bandeja acero</t>
  </si>
  <si>
    <t>07044</t>
  </si>
  <si>
    <t>Estufa champiñón</t>
  </si>
  <si>
    <t>53,00</t>
  </si>
  <si>
    <t>07015</t>
  </si>
  <si>
    <t>Bandeja forketa</t>
  </si>
  <si>
    <t>07046</t>
  </si>
  <si>
    <t>Estufa champiñón (con bombona)</t>
  </si>
  <si>
    <t>65,00</t>
  </si>
  <si>
    <t>07016</t>
  </si>
  <si>
    <t>Termo 1lt Golf</t>
  </si>
  <si>
    <t xml:space="preserve">Entrega y recogida </t>
  </si>
  <si>
    <t>1</t>
  </si>
  <si>
    <t xml:space="preserve">Ponchera </t>
  </si>
  <si>
    <t>07048</t>
  </si>
  <si>
    <t>Jarra Lechera 920 cc</t>
  </si>
  <si>
    <t>07049</t>
  </si>
  <si>
    <t xml:space="preserve">Pinza hielo </t>
  </si>
  <si>
    <t>07050</t>
  </si>
  <si>
    <t>=BUSCARV(C72;'</t>
  </si>
  <si>
    <t>Mantelería</t>
  </si>
  <si>
    <t xml:space="preserve">Mantel redondo 1,8mts Satén </t>
  </si>
  <si>
    <t>06001</t>
  </si>
  <si>
    <t>Mantel redondo 1,8mts Lino Beig</t>
  </si>
  <si>
    <t>06028</t>
  </si>
  <si>
    <t>Mantel redondo 1,80mts Lino Piedra</t>
  </si>
  <si>
    <t>060010</t>
  </si>
  <si>
    <t>Mantel redondo 1,80mts Rafia</t>
  </si>
  <si>
    <t>06005</t>
  </si>
  <si>
    <t>Mantel redondo 1,80mts Rafia  Brocado,Esterilla</t>
  </si>
  <si>
    <t>06026</t>
  </si>
  <si>
    <t>Mantel redondo 1,80mts Cartuja</t>
  </si>
  <si>
    <t>06027</t>
  </si>
  <si>
    <t>Mantel redondo recepción 1,2mts</t>
  </si>
  <si>
    <t>06003</t>
  </si>
  <si>
    <t xml:space="preserve">Mantel redondo 1,6mts Satén </t>
  </si>
  <si>
    <t>06002</t>
  </si>
  <si>
    <t>Mantel redondo 1,6mts Lino Beig</t>
  </si>
  <si>
    <t>Mantel redondo 1,60mts Lino Piedra</t>
  </si>
  <si>
    <t xml:space="preserve">Mantel redondo 1,60mts Rafia </t>
  </si>
  <si>
    <t>Mantel redondo 1,60mts Rafia  Brocado,Esterilla</t>
  </si>
  <si>
    <t>Mantel redondo 1,60mts Cartuja</t>
  </si>
  <si>
    <t>Mantel redondo recepción 0,8mts</t>
  </si>
  <si>
    <t>06006</t>
  </si>
  <si>
    <t>Mantel velador alto ajustable</t>
  </si>
  <si>
    <t>06007</t>
  </si>
  <si>
    <t>Mantel rectangular pico redondo 1,8mts</t>
  </si>
  <si>
    <t>06021</t>
  </si>
  <si>
    <t>Mantel rectangular galirón 1,2x0,6mts</t>
  </si>
  <si>
    <t>06008</t>
  </si>
  <si>
    <t>Mantel rect. Cuadros azules 3,4x3,4 mts</t>
  </si>
  <si>
    <t>06009</t>
  </si>
  <si>
    <t>Cubremantel redondo 1,8mts lino</t>
  </si>
  <si>
    <t>06010</t>
  </si>
  <si>
    <t>Cubremantel redondo satén 1,8mts</t>
  </si>
  <si>
    <t>06011</t>
  </si>
  <si>
    <t>Cubremantel guipur 1,8mts</t>
  </si>
  <si>
    <t>06012</t>
  </si>
  <si>
    <t>Cubremantel redondo 1,6mts</t>
  </si>
  <si>
    <t>06013</t>
  </si>
  <si>
    <t>Cubremantel recepción 1,2mts</t>
  </si>
  <si>
    <t>06029</t>
  </si>
  <si>
    <t>Cubremantel galirón 1,2x0,6mts</t>
  </si>
  <si>
    <t>06014</t>
  </si>
  <si>
    <t>Cubremantel rectangular 1,83x0,8</t>
  </si>
  <si>
    <t>06015</t>
  </si>
  <si>
    <t>Cubremantel redondo velador alto</t>
  </si>
  <si>
    <t>06031</t>
  </si>
  <si>
    <t>Tira Lino 6mts</t>
  </si>
  <si>
    <t>06032</t>
  </si>
  <si>
    <t xml:space="preserve">Tira Saten 6mts </t>
  </si>
  <si>
    <t>06033</t>
  </si>
  <si>
    <t>Tira Lino 11mts</t>
  </si>
  <si>
    <t>06034</t>
  </si>
  <si>
    <t>Camino 1,8x2,6mts</t>
  </si>
  <si>
    <t>06035</t>
  </si>
  <si>
    <t>Camino guipur/esterilla o saco1,8x2,6mts</t>
  </si>
  <si>
    <t>06016</t>
  </si>
  <si>
    <t>Blonda bandeja camarero redonda</t>
  </si>
  <si>
    <t>06017</t>
  </si>
  <si>
    <t xml:space="preserve">Blonda Bandeja camarero rectangular </t>
  </si>
  <si>
    <t>06018</t>
  </si>
  <si>
    <t>Lito</t>
  </si>
  <si>
    <t>Funda de silla rect./redonda</t>
  </si>
  <si>
    <t>06019</t>
  </si>
  <si>
    <t>Servilleta satén</t>
  </si>
  <si>
    <t>06020</t>
  </si>
  <si>
    <t xml:space="preserve">Servilleta tela de aperitivos </t>
  </si>
  <si>
    <t>06022</t>
  </si>
  <si>
    <t>Servilleta lino</t>
  </si>
  <si>
    <t>06023</t>
  </si>
  <si>
    <t>Mini servilleta blonda pan</t>
  </si>
  <si>
    <t>06024</t>
  </si>
  <si>
    <t>Gorro/lazo</t>
  </si>
  <si>
    <t>06025</t>
  </si>
  <si>
    <t>Falda plisada nupcial3,8mts</t>
  </si>
  <si>
    <t>Muletón</t>
  </si>
  <si>
    <t>Vajilla</t>
  </si>
  <si>
    <t>Cubertería</t>
  </si>
  <si>
    <t xml:space="preserve">CRISTALERÍA </t>
  </si>
  <si>
    <t>Cristalería</t>
  </si>
  <si>
    <t>Elegir mesa</t>
  </si>
  <si>
    <t>Elegir silla</t>
  </si>
  <si>
    <t>Elegir Mantel o accesorio</t>
  </si>
  <si>
    <t>Augusta</t>
  </si>
  <si>
    <t>Elegir vajilla</t>
  </si>
  <si>
    <t>Impreio</t>
  </si>
  <si>
    <t>Elegir cubierto</t>
  </si>
  <si>
    <t>Cabernet</t>
  </si>
  <si>
    <t>Elegir tipo de copa</t>
  </si>
  <si>
    <t>Mantel redondo 1,8mts</t>
  </si>
  <si>
    <t>Luna</t>
  </si>
  <si>
    <t>Belem</t>
  </si>
  <si>
    <t>Mantel redondo 1,6mts</t>
  </si>
  <si>
    <t>Augusta trinchero 35cm</t>
  </si>
  <si>
    <t>05001</t>
  </si>
  <si>
    <t>Liso</t>
  </si>
  <si>
    <t>Imperio cuchara sopera/postre</t>
  </si>
  <si>
    <t>03001</t>
  </si>
  <si>
    <t>Country</t>
  </si>
  <si>
    <t>Cabernet agua 47cl</t>
  </si>
  <si>
    <t>04001</t>
  </si>
  <si>
    <t>Mesa barra libre 2 alturas (1,83x0,45mts)</t>
  </si>
  <si>
    <t>01003</t>
  </si>
  <si>
    <t>Azúl</t>
  </si>
  <si>
    <t>Augusta presentación 30cm</t>
  </si>
  <si>
    <t>05002</t>
  </si>
  <si>
    <t>Irene</t>
  </si>
  <si>
    <t>Imperio tenedor trinchero</t>
  </si>
  <si>
    <t>03002</t>
  </si>
  <si>
    <t>Toscana</t>
  </si>
  <si>
    <t>Cabernet vino 37cl</t>
  </si>
  <si>
    <t>04002</t>
  </si>
  <si>
    <t>Mesa rectangular madera (2x0,8mts)</t>
  </si>
  <si>
    <t>01004</t>
  </si>
  <si>
    <t>06004</t>
  </si>
  <si>
    <t>Flor de lis</t>
  </si>
  <si>
    <t>Augusta hondo 25cm</t>
  </si>
  <si>
    <t>05003</t>
  </si>
  <si>
    <t>Bague</t>
  </si>
  <si>
    <t>Imperio cuchillo trinchero</t>
  </si>
  <si>
    <t>03003</t>
  </si>
  <si>
    <t>Pure</t>
  </si>
  <si>
    <t>Cabernet cava 19cl</t>
  </si>
  <si>
    <t>04003</t>
  </si>
  <si>
    <t>Loza</t>
  </si>
  <si>
    <t>Augusta llano 25cm</t>
  </si>
  <si>
    <t>05004</t>
  </si>
  <si>
    <t>Istambul</t>
  </si>
  <si>
    <t>Imperio tenedor de pescado</t>
  </si>
  <si>
    <t>03004</t>
  </si>
  <si>
    <t>Mesa redonda madera (1,8mts)</t>
  </si>
  <si>
    <t>Mantel pico redondo 1,8mts</t>
  </si>
  <si>
    <t>Otros</t>
  </si>
  <si>
    <t>Augusta postre 20cm</t>
  </si>
  <si>
    <t>05005</t>
  </si>
  <si>
    <t>Imperio pala de pescado</t>
  </si>
  <si>
    <t>03005</t>
  </si>
  <si>
    <t>Princesa</t>
  </si>
  <si>
    <t>Belem agua 24cl</t>
  </si>
  <si>
    <t>04011</t>
  </si>
  <si>
    <t>Augusta postre 16cm</t>
  </si>
  <si>
    <t>05006</t>
  </si>
  <si>
    <t>Imperio tenedor lunch</t>
  </si>
  <si>
    <t>03006</t>
  </si>
  <si>
    <t>Belem vino 18cl</t>
  </si>
  <si>
    <t>04012</t>
  </si>
  <si>
    <t>Augusta cuenco</t>
  </si>
  <si>
    <t>05007</t>
  </si>
  <si>
    <t>Imperio cuchillo lunch</t>
  </si>
  <si>
    <t>03007</t>
  </si>
  <si>
    <t>Belem cava 12cl</t>
  </si>
  <si>
    <t>04013</t>
  </si>
  <si>
    <t>Augusta juego de café</t>
  </si>
  <si>
    <t>05008</t>
  </si>
  <si>
    <t>Imperio cuchara café</t>
  </si>
  <si>
    <t>03008</t>
  </si>
  <si>
    <t>Augusta bandeja grande 37cm</t>
  </si>
  <si>
    <t>05009</t>
  </si>
  <si>
    <t>Imperio cuchara moka</t>
  </si>
  <si>
    <t>03009</t>
  </si>
  <si>
    <t>Country agua 42cl</t>
  </si>
  <si>
    <t>04021</t>
  </si>
  <si>
    <t>Augusta bandeja pequeña 33cm</t>
  </si>
  <si>
    <t>05010</t>
  </si>
  <si>
    <t>Country vino 31cl</t>
  </si>
  <si>
    <t>04022</t>
  </si>
  <si>
    <t>Augusta juego de café (moka)</t>
  </si>
  <si>
    <t>05011</t>
  </si>
  <si>
    <t>Design cuchara sopera/postre</t>
  </si>
  <si>
    <t>03011</t>
  </si>
  <si>
    <t>Country cava 16cl</t>
  </si>
  <si>
    <t>04023</t>
  </si>
  <si>
    <t>Velador madera (0,85x0,64mts)</t>
  </si>
  <si>
    <t>01013</t>
  </si>
  <si>
    <t>Design tenedor trinchero</t>
  </si>
  <si>
    <t>03012</t>
  </si>
  <si>
    <t>Velador alto madera redondo/cuadrado (1,2mts)</t>
  </si>
  <si>
    <t>Silla sevillana</t>
  </si>
  <si>
    <t>Luna presentación 30cm</t>
  </si>
  <si>
    <t>05101</t>
  </si>
  <si>
    <t>Design cuchillo trinchero</t>
  </si>
  <si>
    <t>03013</t>
  </si>
  <si>
    <t>Toscana agua 30cl</t>
  </si>
  <si>
    <t>04031</t>
  </si>
  <si>
    <t>Luna trinchero 27cm</t>
  </si>
  <si>
    <t>05102</t>
  </si>
  <si>
    <t>Design tenedor de pescado</t>
  </si>
  <si>
    <t>03014</t>
  </si>
  <si>
    <t>Toscana cava 21cl</t>
  </si>
  <si>
    <t>04032</t>
  </si>
  <si>
    <t>Funda de silla</t>
  </si>
  <si>
    <t>Luna hondo 25cm</t>
  </si>
  <si>
    <t>05103</t>
  </si>
  <si>
    <t>Design pala de pescado</t>
  </si>
  <si>
    <t>03015</t>
  </si>
  <si>
    <t>Toscana vino 23cl</t>
  </si>
  <si>
    <t>04033</t>
  </si>
  <si>
    <t>Luna postre 20cm</t>
  </si>
  <si>
    <t>05104</t>
  </si>
  <si>
    <t>Design tenedor lunch</t>
  </si>
  <si>
    <t>03016</t>
  </si>
  <si>
    <t>Luna pan 16cm</t>
  </si>
  <si>
    <t>05105</t>
  </si>
  <si>
    <t>Design cuchillo lunch</t>
  </si>
  <si>
    <t>03017</t>
  </si>
  <si>
    <t>Pure agua 41cl</t>
  </si>
  <si>
    <t>04041</t>
  </si>
  <si>
    <t>Mesa sevillana redonda/rectangular</t>
  </si>
  <si>
    <t>Luna cuenco</t>
  </si>
  <si>
    <t>05106</t>
  </si>
  <si>
    <t>Design cuchara café</t>
  </si>
  <si>
    <t>03018</t>
  </si>
  <si>
    <t>Pure vino 30cl</t>
  </si>
  <si>
    <t>04042</t>
  </si>
  <si>
    <t>Mesa vintage (1,8x1,2x0,75mts)</t>
  </si>
  <si>
    <t>Luna juego de café</t>
  </si>
  <si>
    <t>05107</t>
  </si>
  <si>
    <t>Design cuchara moka</t>
  </si>
  <si>
    <t>03019</t>
  </si>
  <si>
    <t>Pure cava 21cl</t>
  </si>
  <si>
    <t>04043</t>
  </si>
  <si>
    <t>Juego velador madera/plástico (4 sillas)</t>
  </si>
  <si>
    <t>Pure borgoña 54cl</t>
  </si>
  <si>
    <t>04044</t>
  </si>
  <si>
    <t>Juego galirón (4 sillas)</t>
  </si>
  <si>
    <t>02022</t>
  </si>
  <si>
    <t>Ambiente presentación 30cm</t>
  </si>
  <si>
    <t>05201</t>
  </si>
  <si>
    <t>Liso cuchara sopera/postre</t>
  </si>
  <si>
    <t>03021</t>
  </si>
  <si>
    <t>Juego galirón (6 sillas)</t>
  </si>
  <si>
    <t>02023</t>
  </si>
  <si>
    <t>Ambiente trinchero 28cm</t>
  </si>
  <si>
    <t>05202</t>
  </si>
  <si>
    <t>Liso tenedor trinchero</t>
  </si>
  <si>
    <t>03022</t>
  </si>
  <si>
    <t>Diamante agua 66cl</t>
  </si>
  <si>
    <t>04051</t>
  </si>
  <si>
    <t>Ambiente hondo (cuadrado) 25cm</t>
  </si>
  <si>
    <t>05203</t>
  </si>
  <si>
    <t>Liso cuchillo trinchero</t>
  </si>
  <si>
    <t>03023</t>
  </si>
  <si>
    <t>Diamante vino 53cl</t>
  </si>
  <si>
    <t>04052</t>
  </si>
  <si>
    <t>Ambiente postre 20cm</t>
  </si>
  <si>
    <t>05204</t>
  </si>
  <si>
    <t>Liso tenedor de pescado</t>
  </si>
  <si>
    <t>03024</t>
  </si>
  <si>
    <t>Diamante vaso</t>
  </si>
  <si>
    <t>04053</t>
  </si>
  <si>
    <t>Timeless</t>
  </si>
  <si>
    <t>Copa  Vino 33 cl</t>
  </si>
  <si>
    <t>04090</t>
  </si>
  <si>
    <t>Vaso 45cl</t>
  </si>
  <si>
    <t>04091</t>
  </si>
  <si>
    <t>Ambiente pan 16cm</t>
  </si>
  <si>
    <t>05205</t>
  </si>
  <si>
    <t>Liso pala de pescado</t>
  </si>
  <si>
    <t>03025</t>
  </si>
  <si>
    <t>Ambiente sombrero</t>
  </si>
  <si>
    <t>05206</t>
  </si>
  <si>
    <t>Liso tenedor lunch</t>
  </si>
  <si>
    <t>03026</t>
  </si>
  <si>
    <t>Princesa agua 31cl</t>
  </si>
  <si>
    <t>04060</t>
  </si>
  <si>
    <t>Ambiente juego de café (moka)</t>
  </si>
  <si>
    <t>05207</t>
  </si>
  <si>
    <t>Liso cuchillo lunch</t>
  </si>
  <si>
    <t>03027</t>
  </si>
  <si>
    <t>Princesa cava 15cl</t>
  </si>
  <si>
    <t>04061</t>
  </si>
  <si>
    <t>Liso cuchara café</t>
  </si>
  <si>
    <t>03028</t>
  </si>
  <si>
    <t>Balón agua</t>
  </si>
  <si>
    <t>04062</t>
  </si>
  <si>
    <t>Azúl Trinchero 27cm</t>
  </si>
  <si>
    <t>05301</t>
  </si>
  <si>
    <t>Liso cuchara moka</t>
  </si>
  <si>
    <t>03029</t>
  </si>
  <si>
    <t>Balón vino</t>
  </si>
  <si>
    <t>04063</t>
  </si>
  <si>
    <t>Azúl hondo 25cm</t>
  </si>
  <si>
    <t>05302</t>
  </si>
  <si>
    <t>Balón grande 62cl</t>
  </si>
  <si>
    <t>04064</t>
  </si>
  <si>
    <t>Azúl postre 20 cm</t>
  </si>
  <si>
    <t>05303</t>
  </si>
  <si>
    <t>Irene cuchara sopera/postre</t>
  </si>
  <si>
    <t>03031</t>
  </si>
  <si>
    <t>Munique recepción</t>
  </si>
  <si>
    <t>04065</t>
  </si>
  <si>
    <t>Azúl juego de café</t>
  </si>
  <si>
    <t>05304</t>
  </si>
  <si>
    <t>Irene tenedor trinchero</t>
  </si>
  <si>
    <t>03032</t>
  </si>
  <si>
    <t>Catavino jerezano</t>
  </si>
  <si>
    <t>04066</t>
  </si>
  <si>
    <t>Irene cuchillo trinchero</t>
  </si>
  <si>
    <t>03033</t>
  </si>
  <si>
    <t>Vaso tubo</t>
  </si>
  <si>
    <t>04067</t>
  </si>
  <si>
    <t>Flor de lis presentación 33cm</t>
  </si>
  <si>
    <t>05401</t>
  </si>
  <si>
    <t>Irene tenedor de pescado</t>
  </si>
  <si>
    <t>03034</t>
  </si>
  <si>
    <t>Jarra</t>
  </si>
  <si>
    <t>04068</t>
  </si>
  <si>
    <t>Flor de lis trinchero 26cm</t>
  </si>
  <si>
    <t>05402</t>
  </si>
  <si>
    <t>Irene pala de pescado</t>
  </si>
  <si>
    <t>03035</t>
  </si>
  <si>
    <t>Flor de lis hondo 23cm</t>
  </si>
  <si>
    <t>05403</t>
  </si>
  <si>
    <t>Irene tenedor lunch</t>
  </si>
  <si>
    <t>03036</t>
  </si>
  <si>
    <t>Cenicero cristal</t>
  </si>
  <si>
    <t>04070</t>
  </si>
  <si>
    <t>Flor de lis pan 16cm</t>
  </si>
  <si>
    <t>05404</t>
  </si>
  <si>
    <t>Irene cuchillo lunch</t>
  </si>
  <si>
    <t>03037</t>
  </si>
  <si>
    <t>Cenicero agua</t>
  </si>
  <si>
    <t>04071</t>
  </si>
  <si>
    <t>Flor de lis taza consomé</t>
  </si>
  <si>
    <t>05405</t>
  </si>
  <si>
    <t>Irene  cuchara café</t>
  </si>
  <si>
    <t>03038</t>
  </si>
  <si>
    <t>MartiniV sorbete (cocktail) 25cl</t>
  </si>
  <si>
    <t>04072</t>
  </si>
  <si>
    <t>Flor de lis ensaladera</t>
  </si>
  <si>
    <t>05406</t>
  </si>
  <si>
    <t>Irene cuchara moka</t>
  </si>
  <si>
    <t>03039</t>
  </si>
  <si>
    <t>Martini sorbete 15cl</t>
  </si>
  <si>
    <t>04073</t>
  </si>
  <si>
    <t>Martini vaso</t>
  </si>
  <si>
    <t>04074</t>
  </si>
  <si>
    <t>Bajo plato acero</t>
  </si>
  <si>
    <t>05601</t>
  </si>
  <si>
    <t>Bague cuchara sopera/postre</t>
  </si>
  <si>
    <t>03041</t>
  </si>
  <si>
    <t>Cazuela de barro 12cm</t>
  </si>
  <si>
    <t>05602</t>
  </si>
  <si>
    <t>Bague tenedor trinchero</t>
  </si>
  <si>
    <t>03042</t>
  </si>
  <si>
    <t>Moët chandón cava/champán 21cl</t>
  </si>
  <si>
    <t>04081</t>
  </si>
  <si>
    <t>Cazuela barro 16cm</t>
  </si>
  <si>
    <t>05603</t>
  </si>
  <si>
    <t>Bague cuchillo trinchero</t>
  </si>
  <si>
    <t>03043</t>
  </si>
  <si>
    <t>Cazuela barro 26cm</t>
  </si>
  <si>
    <t>05604</t>
  </si>
  <si>
    <t>Bague tenedor de pescado</t>
  </si>
  <si>
    <t>03044</t>
  </si>
  <si>
    <t>Bajo plato transparente</t>
  </si>
  <si>
    <t>05605</t>
  </si>
  <si>
    <t>Bague pala de pescado</t>
  </si>
  <si>
    <t>03045</t>
  </si>
  <si>
    <t>Cesta de pan</t>
  </si>
  <si>
    <t>05606</t>
  </si>
  <si>
    <t>Bague tenedor lunch</t>
  </si>
  <si>
    <t>03046</t>
  </si>
  <si>
    <t>Pizarra</t>
  </si>
  <si>
    <t>05607</t>
  </si>
  <si>
    <t>Bague cuchillo lunch</t>
  </si>
  <si>
    <t>03047</t>
  </si>
  <si>
    <t>Bajo plato cuerda</t>
  </si>
  <si>
    <t>05608</t>
  </si>
  <si>
    <t>Bague cuchara café</t>
  </si>
  <si>
    <t>03048</t>
  </si>
  <si>
    <t>Bol degustación</t>
  </si>
  <si>
    <t>05609</t>
  </si>
  <si>
    <t>Bague cuchara moka</t>
  </si>
  <si>
    <t>03049</t>
  </si>
  <si>
    <t>Loza trinchero 27cm</t>
  </si>
  <si>
    <t>05701</t>
  </si>
  <si>
    <t>Istambul cuchara sopera</t>
  </si>
  <si>
    <t>03051</t>
  </si>
  <si>
    <t>Loza postre 20cm</t>
  </si>
  <si>
    <t>05702</t>
  </si>
  <si>
    <t>Istambul  tenedor trinchero</t>
  </si>
  <si>
    <t>03052</t>
  </si>
  <si>
    <t>Loza hondo 27cm</t>
  </si>
  <si>
    <t>05703</t>
  </si>
  <si>
    <t>Istambul  cuchillo trinchero</t>
  </si>
  <si>
    <t>03053</t>
  </si>
  <si>
    <t>Istambul tenedor de pescado</t>
  </si>
  <si>
    <t>03054</t>
  </si>
  <si>
    <t>Istambul cuchillo lunch</t>
  </si>
  <si>
    <t>03055</t>
  </si>
  <si>
    <t>Istambul tenedor lunch</t>
  </si>
  <si>
    <t>03056</t>
  </si>
  <si>
    <t>03057</t>
  </si>
  <si>
    <t>Istambul cuchara café</t>
  </si>
  <si>
    <t>03058</t>
  </si>
  <si>
    <t>Istambul cuchara moka</t>
  </si>
  <si>
    <t>03059</t>
  </si>
  <si>
    <t>Tipo de Vajilla</t>
  </si>
  <si>
    <t>Flor_de_lis</t>
  </si>
  <si>
    <t>Aurora</t>
  </si>
  <si>
    <t>Bon_apetite</t>
  </si>
  <si>
    <t>Azul</t>
  </si>
  <si>
    <t>Augusta trinchero 27cm</t>
  </si>
  <si>
    <t xml:space="preserve">Aurora Plato 27cm Beige </t>
  </si>
  <si>
    <t xml:space="preserve">Bon apetite plato presentación 31cm Menta </t>
  </si>
  <si>
    <t>Lebrillitos mini</t>
  </si>
  <si>
    <t xml:space="preserve">Aurora plato Hondo cartuja Beige </t>
  </si>
  <si>
    <t xml:space="preserve">Bon apetite plato Llano 26cm Menta </t>
  </si>
  <si>
    <t>Copa rayada mini</t>
  </si>
  <si>
    <t>Aurora Cartuja</t>
  </si>
  <si>
    <t xml:space="preserve">Aurora plato 20 cm cartuja Beige </t>
  </si>
  <si>
    <t xml:space="preserve">Bon apetite plato Pan 17cm Menta </t>
  </si>
  <si>
    <t xml:space="preserve">Lagrimas cristal </t>
  </si>
  <si>
    <t>Aurora_Cartuja</t>
  </si>
  <si>
    <t>Arurora plato 16cm Cartuja Beige</t>
  </si>
  <si>
    <t xml:space="preserve">Bon apetite plato postre Menta </t>
  </si>
  <si>
    <t xml:space="preserve">Risotto Cristal </t>
  </si>
  <si>
    <t>Bon apetite</t>
  </si>
  <si>
    <t xml:space="preserve">Aurora juego de café cartuja Beige </t>
  </si>
  <si>
    <t xml:space="preserve">Bon apetite plato presentación 31cm Blanco </t>
  </si>
  <si>
    <t xml:space="preserve">Salseras pico </t>
  </si>
  <si>
    <t xml:space="preserve">Bon apetite plato Llano 26cm Blanco </t>
  </si>
  <si>
    <t xml:space="preserve">Bon apetite plato Pan 17cm Blanco </t>
  </si>
  <si>
    <t>Augusta pan 16cm</t>
  </si>
  <si>
    <t>Otros vajilla</t>
  </si>
  <si>
    <t>Bon apetite plato postre Blanco</t>
  </si>
  <si>
    <t>Cazuela barro 32cm</t>
  </si>
  <si>
    <t>Cazuela barro 37cm</t>
  </si>
  <si>
    <t>Cazuela Barrro Rectangular</t>
  </si>
  <si>
    <t>Cuenco barro (gazpacho)</t>
  </si>
  <si>
    <t>LUNA</t>
  </si>
  <si>
    <t>Bajo plato transparente/ oro/ rosa</t>
  </si>
  <si>
    <t>Parece ser qu hay un juego de café normal &gt; el de desayuno</t>
  </si>
  <si>
    <t xml:space="preserve">Platerita 16 cms. </t>
  </si>
  <si>
    <t>NO HAY</t>
  </si>
  <si>
    <t xml:space="preserve">Bajo plato Rafia </t>
  </si>
  <si>
    <t>Bajo plato palma</t>
  </si>
  <si>
    <t>Luna sombrero</t>
  </si>
  <si>
    <t>05110</t>
  </si>
  <si>
    <t>Bajo plato ratán</t>
  </si>
  <si>
    <t>Luna plato para cuenco</t>
  </si>
  <si>
    <t>Entremesera</t>
  </si>
  <si>
    <t>Fuente 40x25 ovalada</t>
  </si>
  <si>
    <t>Bowl degustación nido 12x12</t>
  </si>
  <si>
    <t>Luna Cuenco</t>
  </si>
  <si>
    <t>05108</t>
  </si>
  <si>
    <t>Bowl con mango 55c</t>
  </si>
  <si>
    <t>Bol avocado 130cc 10,8x4,3</t>
  </si>
  <si>
    <t>AMBIENTE</t>
  </si>
  <si>
    <t>Bol cuadrado 120cc 8,5x8,5x4</t>
  </si>
  <si>
    <t>Bol cuadrado 50cc 6x6x3</t>
  </si>
  <si>
    <t>Bol Ovalado 12cm</t>
  </si>
  <si>
    <t>Bandeja Lisa</t>
  </si>
  <si>
    <t>Fuente mini degustación pequeña 15x7,5</t>
  </si>
  <si>
    <t>Fuente degustación 30x18</t>
  </si>
  <si>
    <t>Fuente postre 36x11,5</t>
  </si>
  <si>
    <t>Plato huevo Madison</t>
  </si>
  <si>
    <t>05027</t>
  </si>
  <si>
    <t>Fuente rectangular 30x18</t>
  </si>
  <si>
    <t>05211</t>
  </si>
  <si>
    <t>Fuente rectangular 35x25</t>
  </si>
  <si>
    <t>05212</t>
  </si>
  <si>
    <t>Fuente rectangular 40x25</t>
  </si>
  <si>
    <t>05213</t>
  </si>
  <si>
    <t>Ambiente juego de café</t>
  </si>
  <si>
    <t>05208</t>
  </si>
  <si>
    <t>Fuente</t>
  </si>
  <si>
    <t xml:space="preserve">AURORA CARTUJA </t>
  </si>
  <si>
    <t>05305</t>
  </si>
  <si>
    <t xml:space="preserve">FLOR DE LIS </t>
  </si>
  <si>
    <t>BON APETITE</t>
  </si>
  <si>
    <t>05501</t>
  </si>
  <si>
    <t>05502</t>
  </si>
  <si>
    <t>05503</t>
  </si>
  <si>
    <t>05504</t>
  </si>
  <si>
    <t>05505</t>
  </si>
  <si>
    <t>05506</t>
  </si>
  <si>
    <t>05507</t>
  </si>
  <si>
    <t>05508</t>
  </si>
  <si>
    <t>05621</t>
  </si>
  <si>
    <t>05622</t>
  </si>
  <si>
    <t>05623</t>
  </si>
  <si>
    <t>05624</t>
  </si>
  <si>
    <t>05620</t>
  </si>
  <si>
    <t>05611</t>
  </si>
  <si>
    <t>05614</t>
  </si>
  <si>
    <t>05615</t>
  </si>
  <si>
    <t>05616</t>
  </si>
  <si>
    <t>05618</t>
  </si>
  <si>
    <t>05619</t>
  </si>
  <si>
    <t>Tipo de Cubertería</t>
  </si>
  <si>
    <t>Imperio</t>
  </si>
  <si>
    <t>Cobre</t>
  </si>
  <si>
    <t>Impreio/Cruz de Malta</t>
  </si>
  <si>
    <t>Cobre cuchara sopera</t>
  </si>
  <si>
    <t>Cobre tenedor trinchero</t>
  </si>
  <si>
    <t>Imperio cuchara sopera</t>
  </si>
  <si>
    <t>Cobre cuchillo trinchero</t>
  </si>
  <si>
    <t>Imperio cuchara postre grande</t>
  </si>
  <si>
    <t>Cobre tenedor lunch</t>
  </si>
  <si>
    <t>Imperio cuchillo carne</t>
  </si>
  <si>
    <t xml:space="preserve">Imperio tenedor postre </t>
  </si>
  <si>
    <t>03030</t>
  </si>
  <si>
    <t>Design cuchara sopera</t>
  </si>
  <si>
    <t>Design cuchara postre grande</t>
  </si>
  <si>
    <t>Liso-forketa</t>
  </si>
  <si>
    <t>Liso cuchara sopera/postre grande</t>
  </si>
  <si>
    <t>Istambul/oro</t>
  </si>
  <si>
    <t>Istambul pala de pescado</t>
  </si>
  <si>
    <t>03061</t>
  </si>
  <si>
    <t>03062</t>
  </si>
  <si>
    <t xml:space="preserve">Cobre cuchara postre </t>
  </si>
  <si>
    <t>03063</t>
  </si>
  <si>
    <t xml:space="preserve">Cobre tenedor postre </t>
  </si>
  <si>
    <t>Cuchara café o moka</t>
  </si>
  <si>
    <t>03064</t>
  </si>
  <si>
    <t xml:space="preserve">Cuchillo cavo madera </t>
  </si>
  <si>
    <t xml:space="preserve">Tenedor cavo madera </t>
  </si>
  <si>
    <t>Tipo de Cristalería</t>
  </si>
  <si>
    <t>Timelless</t>
  </si>
  <si>
    <t>Balón</t>
  </si>
  <si>
    <t>Otros_cristalería</t>
  </si>
  <si>
    <t>Timeless Copa  Vino 33cl</t>
  </si>
  <si>
    <t>Timeless Vaso 45cl</t>
  </si>
  <si>
    <t>Cabernet cava 17cl</t>
  </si>
  <si>
    <t>Country Copa Pequeña</t>
  </si>
  <si>
    <t>04024</t>
  </si>
  <si>
    <t>Hay uno más, comprobar con existencias. Borgoña hay varios tipos</t>
  </si>
  <si>
    <t>Pure Copa Vino 41cl</t>
  </si>
  <si>
    <t>Pure agua 37cl</t>
  </si>
  <si>
    <t>Recepción</t>
  </si>
  <si>
    <t>Pure agua 49cl</t>
  </si>
  <si>
    <t>04045</t>
  </si>
  <si>
    <t>Pure borgoña grande</t>
  </si>
  <si>
    <t>04046</t>
  </si>
  <si>
    <t>Diamante vaso 34,6cl</t>
  </si>
  <si>
    <t xml:space="preserve">Filo Oro </t>
  </si>
  <si>
    <t>Copa de vino filo oro 47cl</t>
  </si>
  <si>
    <t>04080</t>
  </si>
  <si>
    <t>Copa de cava 19cl</t>
  </si>
  <si>
    <t>Jarra 1,5l</t>
  </si>
  <si>
    <t>Jarra 2l.</t>
  </si>
  <si>
    <t>04069</t>
  </si>
  <si>
    <t xml:space="preserve"> Copa munique 37 cl</t>
  </si>
  <si>
    <t xml:space="preserve">Copa fiore 5,5cl </t>
  </si>
  <si>
    <t>040067</t>
  </si>
  <si>
    <t>Vaso chupito3,4 cl</t>
  </si>
  <si>
    <t>040068</t>
  </si>
  <si>
    <t>Vaso chupito 5,7 cl</t>
  </si>
  <si>
    <t>040069</t>
  </si>
  <si>
    <t>Copa balón grande 62cl</t>
  </si>
  <si>
    <t>040070</t>
  </si>
  <si>
    <t>040071</t>
  </si>
  <si>
    <t>Hay que revisar los productos, vaso sidra o mojito, chacolí…</t>
  </si>
  <si>
    <t>Copa sorbete/vaso florero</t>
  </si>
  <si>
    <t>Copa sorbete chica</t>
  </si>
  <si>
    <t>040074</t>
  </si>
  <si>
    <t>Copa color azul/ambar</t>
  </si>
  <si>
    <t>040075</t>
  </si>
  <si>
    <t>Vaso sidra maxi 51cl</t>
  </si>
  <si>
    <t>0,19</t>
  </si>
  <si>
    <t>040076</t>
  </si>
  <si>
    <t>Vaso ducalé</t>
  </si>
  <si>
    <t>040077</t>
  </si>
  <si>
    <t>Vaso chiquito 22cl</t>
  </si>
  <si>
    <t>Vaso pinta/mojito 36cl</t>
  </si>
  <si>
    <t>0,21</t>
  </si>
  <si>
    <t>040078</t>
  </si>
  <si>
    <t xml:space="preserve">Vaso sidra mini 22cl (chacolí) </t>
  </si>
  <si>
    <t>040079</t>
  </si>
  <si>
    <t>Vaso diamond rosa /purpura</t>
  </si>
  <si>
    <t>040080</t>
  </si>
  <si>
    <t>Púrpura/ Rosa</t>
  </si>
  <si>
    <t>Vaso diamond azul</t>
  </si>
  <si>
    <t>Vaso Puré 37 cc</t>
  </si>
  <si>
    <t>040082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</si>
</sst>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&quot;€&quot;;[Red]\-#,##0\ &quot;€&quot;"/>
    <numFmt numFmtId="165" formatCode="#,##0.00\ &quot;€&quot;;[Red]\-#,##0.00\ &quot;€&quot;"/>
    <numFmt numFmtId="166" formatCode="_-* #,##0.00\ &quot;€&quot;_-;\-* #,##0.00\ &quot;€&quot;_-;_-* &quot;-&quot;??\ &quot;€&quot;_-;_-@_-"/>
    <numFmt numFmtId="167" formatCode="#,##0.00\ &quot;€&quot;"/>
  </numFmts>
  <fonts count="3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Verdana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0"/>
      <name val="Arial"/>
      <family val="2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444444"/>
      <name val="Calibri"/>
      <family val="2"/>
      <charset val="1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16"/>
      <name val="Calibri"/>
      <family val="2"/>
      <scheme val="minor"/>
    </font>
    <font>
      <i/>
      <sz val="14"/>
      <color indexed="16"/>
      <name val="Calibri"/>
      <family val="2"/>
      <scheme val="minor"/>
    </font>
    <font>
      <b/>
      <sz val="14"/>
      <color indexed="16"/>
      <name val="Calibri"/>
      <family val="2"/>
      <scheme val="minor"/>
    </font>
    <font>
      <b/>
      <sz val="14"/>
      <name val="Calibri"/>
      <family val="2"/>
      <scheme val="minor"/>
    </font>
    <font>
      <u/>
      <sz val="14"/>
      <color indexed="12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name val="Arial"/>
      <family val="2"/>
    </font>
    <font>
      <sz val="10"/>
      <color rgb="FF212121"/>
      <name val="Arial"/>
      <family val="2"/>
    </font>
    <font>
      <b/>
      <sz val="13"/>
      <color rgb="FF1D2228"/>
      <name val="Segoe UI"/>
      <family val="2"/>
    </font>
    <font>
      <u/>
      <sz val="10"/>
      <color theme="10"/>
      <name val="Arial"/>
    </font>
    <font>
      <sz val="10"/>
      <color rgb="FF26282A"/>
      <name val="Helvetica Neue"/>
      <charset val="1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</cellStyleXfs>
  <cellXfs count="626">
    <xf numFmtId="0" fontId="0" fillId="0" borderId="0" xfId="0"/>
    <xf numFmtId="0" fontId="4" fillId="5" borderId="10" xfId="0" applyFont="1" applyFill="1" applyBorder="1" applyAlignment="1">
      <alignment vertical="center" wrapText="1"/>
    </xf>
    <xf numFmtId="0" fontId="4" fillId="5" borderId="21" xfId="0" applyFont="1" applyFill="1" applyBorder="1" applyAlignment="1">
      <alignment vertical="center" wrapText="1"/>
    </xf>
    <xf numFmtId="0" fontId="0" fillId="7" borderId="0" xfId="0" applyFill="1"/>
    <xf numFmtId="0" fontId="7" fillId="0" borderId="0" xfId="0" applyFont="1" applyAlignment="1">
      <alignment horizontal="right"/>
    </xf>
    <xf numFmtId="0" fontId="8" fillId="11" borderId="23" xfId="0" applyFont="1" applyFill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49" fontId="9" fillId="12" borderId="1" xfId="0" applyNumberFormat="1" applyFont="1" applyFill="1" applyBorder="1" applyAlignment="1">
      <alignment horizontal="right"/>
    </xf>
    <xf numFmtId="0" fontId="9" fillId="0" borderId="0" xfId="0" applyFont="1" applyAlignment="1"/>
    <xf numFmtId="0" fontId="11" fillId="0" borderId="0" xfId="0" applyFont="1" applyAlignment="1"/>
    <xf numFmtId="0" fontId="14" fillId="18" borderId="23" xfId="0" applyFont="1" applyFill="1" applyBorder="1" applyAlignment="1"/>
    <xf numFmtId="0" fontId="14" fillId="10" borderId="23" xfId="0" applyFont="1" applyFill="1" applyBorder="1" applyAlignment="1"/>
    <xf numFmtId="0" fontId="14" fillId="14" borderId="33" xfId="0" applyFont="1" applyFill="1" applyBorder="1" applyAlignment="1"/>
    <xf numFmtId="0" fontId="11" fillId="0" borderId="0" xfId="0" applyFont="1"/>
    <xf numFmtId="0" fontId="12" fillId="13" borderId="23" xfId="0" applyFont="1" applyFill="1" applyBorder="1" applyAlignment="1">
      <alignment vertical="center"/>
    </xf>
    <xf numFmtId="0" fontId="12" fillId="13" borderId="23" xfId="0" applyFont="1" applyFill="1" applyBorder="1" applyAlignment="1">
      <alignment horizontal="left" vertical="center"/>
    </xf>
    <xf numFmtId="49" fontId="12" fillId="13" borderId="23" xfId="0" applyNumberFormat="1" applyFont="1" applyFill="1" applyBorder="1" applyAlignment="1">
      <alignment horizontal="right" vertical="center"/>
    </xf>
    <xf numFmtId="0" fontId="12" fillId="8" borderId="23" xfId="0" applyFont="1" applyFill="1" applyBorder="1" applyAlignment="1">
      <alignment vertical="center"/>
    </xf>
    <xf numFmtId="0" fontId="12" fillId="8" borderId="23" xfId="0" applyFont="1" applyFill="1" applyBorder="1" applyAlignment="1">
      <alignment horizontal="left" vertical="center"/>
    </xf>
    <xf numFmtId="49" fontId="12" fillId="8" borderId="23" xfId="0" applyNumberFormat="1" applyFont="1" applyFill="1" applyBorder="1" applyAlignment="1">
      <alignment horizontal="right" vertical="center"/>
    </xf>
    <xf numFmtId="0" fontId="13" fillId="11" borderId="23" xfId="0" applyFont="1" applyFill="1" applyBorder="1" applyAlignment="1">
      <alignment vertical="center"/>
    </xf>
    <xf numFmtId="0" fontId="13" fillId="11" borderId="23" xfId="0" applyFont="1" applyFill="1" applyBorder="1" applyAlignment="1">
      <alignment horizontal="left" vertical="center"/>
    </xf>
    <xf numFmtId="49" fontId="13" fillId="11" borderId="23" xfId="0" applyNumberFormat="1" applyFont="1" applyFill="1" applyBorder="1" applyAlignment="1">
      <alignment vertical="center"/>
    </xf>
    <xf numFmtId="0" fontId="12" fillId="18" borderId="23" xfId="0" applyFont="1" applyFill="1" applyBorder="1" applyAlignment="1"/>
    <xf numFmtId="49" fontId="12" fillId="18" borderId="23" xfId="0" applyNumberFormat="1" applyFont="1" applyFill="1" applyBorder="1" applyAlignment="1">
      <alignment horizontal="right"/>
    </xf>
    <xf numFmtId="0" fontId="12" fillId="10" borderId="23" xfId="0" applyFont="1" applyFill="1" applyBorder="1" applyAlignment="1"/>
    <xf numFmtId="49" fontId="12" fillId="10" borderId="23" xfId="0" applyNumberFormat="1" applyFont="1" applyFill="1" applyBorder="1" applyAlignment="1">
      <alignment horizontal="right"/>
    </xf>
    <xf numFmtId="0" fontId="12" fillId="14" borderId="24" xfId="0" applyFont="1" applyFill="1" applyBorder="1" applyAlignment="1"/>
    <xf numFmtId="0" fontId="12" fillId="14" borderId="33" xfId="0" applyFont="1" applyFill="1" applyBorder="1" applyAlignment="1"/>
    <xf numFmtId="0" fontId="12" fillId="14" borderId="23" xfId="0" applyFont="1" applyFill="1" applyBorder="1" applyAlignment="1"/>
    <xf numFmtId="49" fontId="12" fillId="14" borderId="32" xfId="0" applyNumberFormat="1" applyFont="1" applyFill="1" applyBorder="1" applyAlignment="1">
      <alignment horizontal="right"/>
    </xf>
    <xf numFmtId="0" fontId="15" fillId="6" borderId="11" xfId="0" applyFont="1" applyFill="1" applyBorder="1" applyAlignment="1">
      <alignment vertical="center"/>
    </xf>
    <xf numFmtId="0" fontId="11" fillId="6" borderId="6" xfId="0" applyFont="1" applyFill="1" applyBorder="1" applyAlignment="1">
      <alignment horizontal="left" vertical="center"/>
    </xf>
    <xf numFmtId="49" fontId="11" fillId="6" borderId="37" xfId="0" applyNumberFormat="1" applyFont="1" applyFill="1" applyBorder="1" applyAlignment="1">
      <alignment horizontal="right" vertical="center"/>
    </xf>
    <xf numFmtId="0" fontId="11" fillId="5" borderId="25" xfId="0" applyFont="1" applyFill="1" applyBorder="1" applyAlignment="1">
      <alignment vertical="center"/>
    </xf>
    <xf numFmtId="0" fontId="11" fillId="5" borderId="20" xfId="0" applyFont="1" applyFill="1" applyBorder="1" applyAlignment="1">
      <alignment horizontal="left" vertical="center"/>
    </xf>
    <xf numFmtId="49" fontId="11" fillId="5" borderId="26" xfId="0" applyNumberFormat="1" applyFont="1" applyFill="1" applyBorder="1" applyAlignment="1">
      <alignment horizontal="right" vertical="center"/>
    </xf>
    <xf numFmtId="0" fontId="16" fillId="11" borderId="25" xfId="0" applyFont="1" applyFill="1" applyBorder="1" applyAlignment="1">
      <alignment horizontal="left"/>
    </xf>
    <xf numFmtId="0" fontId="16" fillId="11" borderId="20" xfId="0" applyFont="1" applyFill="1" applyBorder="1" applyAlignment="1"/>
    <xf numFmtId="49" fontId="16" fillId="11" borderId="26" xfId="0" applyNumberFormat="1" applyFont="1" applyFill="1" applyBorder="1" applyAlignment="1"/>
    <xf numFmtId="0" fontId="12" fillId="18" borderId="30" xfId="0" applyFont="1" applyFill="1" applyBorder="1" applyAlignment="1"/>
    <xf numFmtId="0" fontId="12" fillId="18" borderId="31" xfId="0" applyFont="1" applyFill="1" applyBorder="1" applyAlignment="1"/>
    <xf numFmtId="49" fontId="12" fillId="18" borderId="8" xfId="0" applyNumberFormat="1" applyFont="1" applyFill="1" applyBorder="1" applyAlignment="1"/>
    <xf numFmtId="0" fontId="12" fillId="10" borderId="30" xfId="0" applyFont="1" applyFill="1" applyBorder="1" applyAlignment="1"/>
    <xf numFmtId="0" fontId="12" fillId="10" borderId="31" xfId="0" applyFont="1" applyFill="1" applyBorder="1" applyAlignment="1"/>
    <xf numFmtId="0" fontId="12" fillId="10" borderId="8" xfId="0" applyFont="1" applyFill="1" applyBorder="1" applyAlignment="1"/>
    <xf numFmtId="0" fontId="15" fillId="6" borderId="10" xfId="0" applyFont="1" applyFill="1" applyBorder="1" applyAlignment="1">
      <alignment vertical="center"/>
    </xf>
    <xf numFmtId="0" fontId="11" fillId="6" borderId="1" xfId="0" applyFont="1" applyFill="1" applyBorder="1" applyAlignment="1">
      <alignment horizontal="left" vertical="center"/>
    </xf>
    <xf numFmtId="49" fontId="11" fillId="6" borderId="12" xfId="0" applyNumberFormat="1" applyFont="1" applyFill="1" applyBorder="1" applyAlignment="1">
      <alignment horizontal="right" vertical="center"/>
    </xf>
    <xf numFmtId="0" fontId="11" fillId="5" borderId="10" xfId="0" applyFont="1" applyFill="1" applyBorder="1" applyAlignment="1">
      <alignment vertical="center"/>
    </xf>
    <xf numFmtId="0" fontId="11" fillId="5" borderId="1" xfId="0" applyFont="1" applyFill="1" applyBorder="1" applyAlignment="1">
      <alignment horizontal="left" vertical="center"/>
    </xf>
    <xf numFmtId="49" fontId="11" fillId="5" borderId="12" xfId="0" applyNumberFormat="1" applyFont="1" applyFill="1" applyBorder="1" applyAlignment="1">
      <alignment horizontal="right" vertical="center"/>
    </xf>
    <xf numFmtId="0" fontId="16" fillId="11" borderId="10" xfId="0" applyFont="1" applyFill="1" applyBorder="1" applyAlignment="1">
      <alignment horizontal="left"/>
    </xf>
    <xf numFmtId="0" fontId="16" fillId="11" borderId="1" xfId="0" applyFont="1" applyFill="1" applyBorder="1" applyAlignment="1"/>
    <xf numFmtId="49" fontId="16" fillId="11" borderId="12" xfId="0" applyNumberFormat="1" applyFont="1" applyFill="1" applyBorder="1" applyAlignment="1"/>
    <xf numFmtId="0" fontId="15" fillId="17" borderId="39" xfId="0" applyFont="1" applyFill="1" applyBorder="1" applyAlignment="1">
      <alignment horizontal="left"/>
    </xf>
    <xf numFmtId="0" fontId="11" fillId="17" borderId="0" xfId="0" applyFont="1" applyFill="1" applyBorder="1" applyAlignment="1"/>
    <xf numFmtId="49" fontId="15" fillId="17" borderId="2" xfId="0" applyNumberFormat="1" applyFont="1" applyFill="1" applyBorder="1" applyAlignment="1">
      <alignment horizontal="right"/>
    </xf>
    <xf numFmtId="0" fontId="15" fillId="9" borderId="25" xfId="0" applyFont="1" applyFill="1" applyBorder="1" applyAlignment="1">
      <alignment horizontal="left"/>
    </xf>
    <xf numFmtId="0" fontId="11" fillId="9" borderId="20" xfId="0" applyFont="1" applyFill="1" applyBorder="1" applyAlignment="1"/>
    <xf numFmtId="49" fontId="11" fillId="9" borderId="26" xfId="0" applyNumberFormat="1" applyFont="1" applyFill="1" applyBorder="1" applyAlignment="1">
      <alignment horizontal="right"/>
    </xf>
    <xf numFmtId="0" fontId="15" fillId="12" borderId="20" xfId="0" applyFont="1" applyFill="1" applyBorder="1" applyAlignment="1">
      <alignment horizontal="left"/>
    </xf>
    <xf numFmtId="0" fontId="11" fillId="12" borderId="20" xfId="0" applyFont="1" applyFill="1" applyBorder="1" applyAlignment="1"/>
    <xf numFmtId="49" fontId="11" fillId="12" borderId="20" xfId="0" applyNumberFormat="1" applyFont="1" applyFill="1" applyBorder="1" applyAlignment="1">
      <alignment horizontal="right"/>
    </xf>
    <xf numFmtId="49" fontId="11" fillId="17" borderId="2" xfId="0" applyNumberFormat="1" applyFont="1" applyFill="1" applyBorder="1" applyAlignment="1">
      <alignment horizontal="right"/>
    </xf>
    <xf numFmtId="0" fontId="15" fillId="9" borderId="10" xfId="0" applyFont="1" applyFill="1" applyBorder="1" applyAlignment="1">
      <alignment horizontal="left"/>
    </xf>
    <xf numFmtId="0" fontId="11" fillId="9" borderId="1" xfId="0" applyFont="1" applyFill="1" applyBorder="1" applyAlignment="1"/>
    <xf numFmtId="49" fontId="11" fillId="9" borderId="12" xfId="0" applyNumberFormat="1" applyFont="1" applyFill="1" applyBorder="1" applyAlignment="1">
      <alignment horizontal="right"/>
    </xf>
    <xf numFmtId="0" fontId="15" fillId="12" borderId="1" xfId="0" applyFont="1" applyFill="1" applyBorder="1" applyAlignment="1">
      <alignment horizontal="left"/>
    </xf>
    <xf numFmtId="0" fontId="11" fillId="12" borderId="1" xfId="0" applyFont="1" applyFill="1" applyBorder="1" applyAlignment="1"/>
    <xf numFmtId="49" fontId="11" fillId="12" borderId="1" xfId="0" applyNumberFormat="1" applyFont="1" applyFill="1" applyBorder="1" applyAlignment="1">
      <alignment horizontal="right"/>
    </xf>
    <xf numFmtId="0" fontId="11" fillId="12" borderId="4" xfId="0" applyFont="1" applyFill="1" applyBorder="1" applyAlignment="1"/>
    <xf numFmtId="0" fontId="16" fillId="11" borderId="1" xfId="0" applyFont="1" applyFill="1" applyBorder="1" applyAlignment="1">
      <alignment vertical="center"/>
    </xf>
    <xf numFmtId="49" fontId="16" fillId="11" borderId="12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9" borderId="1" xfId="0" applyFont="1" applyFill="1" applyBorder="1" applyAlignment="1">
      <alignment vertical="center"/>
    </xf>
    <xf numFmtId="49" fontId="11" fillId="9" borderId="12" xfId="0" applyNumberFormat="1" applyFont="1" applyFill="1" applyBorder="1" applyAlignment="1">
      <alignment horizontal="right" vertical="center"/>
    </xf>
    <xf numFmtId="0" fontId="17" fillId="0" borderId="0" xfId="0" applyFont="1" applyAlignment="1"/>
    <xf numFmtId="49" fontId="11" fillId="0" borderId="0" xfId="0" applyNumberFormat="1" applyFont="1" applyAlignment="1">
      <alignment horizontal="righ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5" fillId="9" borderId="45" xfId="0" applyFont="1" applyFill="1" applyBorder="1" applyAlignment="1">
      <alignment horizontal="left"/>
    </xf>
    <xf numFmtId="0" fontId="11" fillId="9" borderId="4" xfId="0" applyFont="1" applyFill="1" applyBorder="1" applyAlignment="1"/>
    <xf numFmtId="49" fontId="11" fillId="9" borderId="46" xfId="0" applyNumberFormat="1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0" fontId="11" fillId="5" borderId="21" xfId="0" applyFont="1" applyFill="1" applyBorder="1" applyAlignment="1">
      <alignment vertical="center"/>
    </xf>
    <xf numFmtId="0" fontId="11" fillId="5" borderId="24" xfId="0" applyFont="1" applyFill="1" applyBorder="1" applyAlignment="1">
      <alignment horizontal="left" vertical="center"/>
    </xf>
    <xf numFmtId="49" fontId="11" fillId="5" borderId="22" xfId="0" applyNumberFormat="1" applyFont="1" applyFill="1" applyBorder="1" applyAlignment="1">
      <alignment horizontal="right" vertical="center"/>
    </xf>
    <xf numFmtId="0" fontId="16" fillId="11" borderId="10" xfId="0" applyFont="1" applyFill="1" applyBorder="1" applyAlignment="1"/>
    <xf numFmtId="0" fontId="11" fillId="0" borderId="0" xfId="0" applyFont="1" applyBorder="1" applyAlignment="1"/>
    <xf numFmtId="0" fontId="16" fillId="11" borderId="21" xfId="0" applyFont="1" applyFill="1" applyBorder="1" applyAlignment="1">
      <alignment horizontal="left"/>
    </xf>
    <xf numFmtId="0" fontId="16" fillId="11" borderId="24" xfId="0" applyFont="1" applyFill="1" applyBorder="1" applyAlignment="1"/>
    <xf numFmtId="49" fontId="16" fillId="11" borderId="22" xfId="0" applyNumberFormat="1" applyFont="1" applyFill="1" applyBorder="1" applyAlignment="1"/>
    <xf numFmtId="0" fontId="11" fillId="18" borderId="31" xfId="0" applyFont="1" applyFill="1" applyBorder="1" applyAlignment="1"/>
    <xf numFmtId="49" fontId="11" fillId="18" borderId="8" xfId="0" applyNumberFormat="1" applyFont="1" applyFill="1" applyBorder="1" applyAlignment="1">
      <alignment horizontal="right"/>
    </xf>
    <xf numFmtId="0" fontId="15" fillId="6" borderId="21" xfId="0" applyFont="1" applyFill="1" applyBorder="1" applyAlignment="1">
      <alignment vertical="center"/>
    </xf>
    <xf numFmtId="0" fontId="11" fillId="6" borderId="24" xfId="0" applyFont="1" applyFill="1" applyBorder="1" applyAlignment="1">
      <alignment horizontal="left" vertical="center"/>
    </xf>
    <xf numFmtId="49" fontId="11" fillId="6" borderId="22" xfId="0" applyNumberFormat="1" applyFont="1" applyFill="1" applyBorder="1" applyAlignment="1">
      <alignment horizontal="right" vertical="center"/>
    </xf>
    <xf numFmtId="49" fontId="15" fillId="18" borderId="8" xfId="0" applyNumberFormat="1" applyFont="1" applyFill="1" applyBorder="1" applyAlignment="1">
      <alignment horizontal="right" vertical="top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11" fillId="0" borderId="38" xfId="0" applyFont="1" applyBorder="1" applyAlignment="1"/>
    <xf numFmtId="49" fontId="15" fillId="0" borderId="17" xfId="0" applyNumberFormat="1" applyFont="1" applyBorder="1" applyAlignment="1">
      <alignment horizontal="right"/>
    </xf>
    <xf numFmtId="0" fontId="11" fillId="17" borderId="39" xfId="0" applyFont="1" applyFill="1" applyBorder="1" applyAlignment="1"/>
    <xf numFmtId="49" fontId="15" fillId="18" borderId="8" xfId="0" applyNumberFormat="1" applyFont="1" applyFill="1" applyBorder="1" applyAlignment="1">
      <alignment horizontal="right"/>
    </xf>
    <xf numFmtId="49" fontId="15" fillId="0" borderId="2" xfId="0" applyNumberFormat="1" applyFont="1" applyBorder="1" applyAlignment="1">
      <alignment horizontal="right"/>
    </xf>
    <xf numFmtId="0" fontId="15" fillId="17" borderId="40" xfId="0" applyFont="1" applyFill="1" applyBorder="1" applyAlignment="1">
      <alignment horizontal="left"/>
    </xf>
    <xf numFmtId="0" fontId="11" fillId="17" borderId="41" xfId="0" applyFont="1" applyFill="1" applyBorder="1" applyAlignment="1"/>
    <xf numFmtId="49" fontId="15" fillId="17" borderId="3" xfId="0" applyNumberFormat="1" applyFont="1" applyFill="1" applyBorder="1" applyAlignment="1">
      <alignment horizontal="right"/>
    </xf>
    <xf numFmtId="49" fontId="15" fillId="0" borderId="0" xfId="0" applyNumberFormat="1" applyFont="1" applyAlignment="1"/>
    <xf numFmtId="0" fontId="15" fillId="9" borderId="21" xfId="0" applyFont="1" applyFill="1" applyBorder="1" applyAlignment="1">
      <alignment horizontal="left"/>
    </xf>
    <xf numFmtId="0" fontId="11" fillId="9" borderId="24" xfId="0" applyFont="1" applyFill="1" applyBorder="1" applyAlignment="1"/>
    <xf numFmtId="49" fontId="11" fillId="9" borderId="22" xfId="0" applyNumberFormat="1" applyFont="1" applyFill="1" applyBorder="1" applyAlignment="1">
      <alignment horizontal="right"/>
    </xf>
    <xf numFmtId="0" fontId="11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right" vertical="center"/>
    </xf>
    <xf numFmtId="0" fontId="18" fillId="0" borderId="0" xfId="0" applyFont="1"/>
    <xf numFmtId="0" fontId="10" fillId="17" borderId="39" xfId="0" applyFont="1" applyFill="1" applyBorder="1" applyAlignment="1">
      <alignment horizontal="left"/>
    </xf>
    <xf numFmtId="0" fontId="9" fillId="17" borderId="39" xfId="0" applyFont="1" applyFill="1" applyBorder="1" applyAlignment="1"/>
    <xf numFmtId="0" fontId="19" fillId="18" borderId="23" xfId="0" applyFont="1" applyFill="1" applyBorder="1" applyAlignment="1"/>
    <xf numFmtId="0" fontId="20" fillId="19" borderId="23" xfId="0" applyFont="1" applyFill="1" applyBorder="1"/>
    <xf numFmtId="0" fontId="20" fillId="18" borderId="23" xfId="0" applyFont="1" applyFill="1" applyBorder="1" applyAlignment="1"/>
    <xf numFmtId="49" fontId="20" fillId="18" borderId="23" xfId="0" applyNumberFormat="1" applyFont="1" applyFill="1" applyBorder="1" applyAlignment="1">
      <alignment horizontal="right"/>
    </xf>
    <xf numFmtId="0" fontId="10" fillId="17" borderId="0" xfId="0" applyFont="1" applyFill="1" applyBorder="1" applyAlignment="1">
      <alignment horizontal="left"/>
    </xf>
    <xf numFmtId="0" fontId="20" fillId="18" borderId="30" xfId="0" applyFont="1" applyFill="1" applyBorder="1" applyAlignment="1"/>
    <xf numFmtId="0" fontId="20" fillId="18" borderId="31" xfId="0" applyFont="1" applyFill="1" applyBorder="1" applyAlignment="1"/>
    <xf numFmtId="49" fontId="20" fillId="18" borderId="8" xfId="0" applyNumberFormat="1" applyFont="1" applyFill="1" applyBorder="1" applyAlignment="1"/>
    <xf numFmtId="0" fontId="9" fillId="17" borderId="0" xfId="0" applyFont="1" applyFill="1" applyBorder="1" applyAlignment="1"/>
    <xf numFmtId="49" fontId="10" fillId="17" borderId="2" xfId="0" applyNumberFormat="1" applyFont="1" applyFill="1" applyBorder="1" applyAlignment="1">
      <alignment horizontal="right"/>
    </xf>
    <xf numFmtId="49" fontId="9" fillId="17" borderId="2" xfId="0" applyNumberFormat="1" applyFont="1" applyFill="1" applyBorder="1" applyAlignment="1">
      <alignment horizontal="right"/>
    </xf>
    <xf numFmtId="0" fontId="9" fillId="0" borderId="0" xfId="0" applyFont="1" applyBorder="1"/>
    <xf numFmtId="0" fontId="9" fillId="0" borderId="43" xfId="0" applyFont="1" applyBorder="1"/>
    <xf numFmtId="0" fontId="9" fillId="0" borderId="41" xfId="0" applyFont="1" applyBorder="1"/>
    <xf numFmtId="0" fontId="9" fillId="18" borderId="31" xfId="0" applyFont="1" applyFill="1" applyBorder="1" applyAlignment="1"/>
    <xf numFmtId="49" fontId="9" fillId="18" borderId="8" xfId="0" applyNumberFormat="1" applyFont="1" applyFill="1" applyBorder="1" applyAlignment="1">
      <alignment horizontal="right"/>
    </xf>
    <xf numFmtId="49" fontId="10" fillId="18" borderId="8" xfId="0" applyNumberFormat="1" applyFont="1" applyFill="1" applyBorder="1" applyAlignment="1">
      <alignment horizontal="right"/>
    </xf>
    <xf numFmtId="0" fontId="19" fillId="10" borderId="23" xfId="0" applyFont="1" applyFill="1" applyBorder="1" applyAlignment="1"/>
    <xf numFmtId="0" fontId="20" fillId="10" borderId="23" xfId="0" applyFont="1" applyFill="1" applyBorder="1" applyAlignment="1"/>
    <xf numFmtId="49" fontId="20" fillId="10" borderId="23" xfId="0" applyNumberFormat="1" applyFont="1" applyFill="1" applyBorder="1" applyAlignment="1">
      <alignment horizontal="right"/>
    </xf>
    <xf numFmtId="0" fontId="20" fillId="10" borderId="30" xfId="0" applyFont="1" applyFill="1" applyBorder="1" applyAlignment="1"/>
    <xf numFmtId="0" fontId="20" fillId="10" borderId="31" xfId="0" applyFont="1" applyFill="1" applyBorder="1" applyAlignment="1"/>
    <xf numFmtId="0" fontId="20" fillId="10" borderId="8" xfId="0" applyFont="1" applyFill="1" applyBorder="1" applyAlignment="1"/>
    <xf numFmtId="0" fontId="10" fillId="9" borderId="25" xfId="0" applyFont="1" applyFill="1" applyBorder="1" applyAlignment="1">
      <alignment horizontal="left"/>
    </xf>
    <xf numFmtId="0" fontId="9" fillId="9" borderId="20" xfId="0" applyFont="1" applyFill="1" applyBorder="1" applyAlignment="1"/>
    <xf numFmtId="49" fontId="9" fillId="9" borderId="26" xfId="0" applyNumberFormat="1" applyFont="1" applyFill="1" applyBorder="1" applyAlignment="1">
      <alignment horizontal="right"/>
    </xf>
    <xf numFmtId="0" fontId="10" fillId="9" borderId="10" xfId="0" applyFont="1" applyFill="1" applyBorder="1" applyAlignment="1">
      <alignment horizontal="left"/>
    </xf>
    <xf numFmtId="0" fontId="9" fillId="9" borderId="1" xfId="0" applyFont="1" applyFill="1" applyBorder="1" applyAlignment="1"/>
    <xf numFmtId="49" fontId="9" fillId="9" borderId="12" xfId="0" applyNumberFormat="1" applyFont="1" applyFill="1" applyBorder="1" applyAlignment="1">
      <alignment horizontal="right"/>
    </xf>
    <xf numFmtId="0" fontId="9" fillId="9" borderId="1" xfId="0" applyFont="1" applyFill="1" applyBorder="1" applyAlignment="1">
      <alignment vertical="center"/>
    </xf>
    <xf numFmtId="49" fontId="9" fillId="9" borderId="12" xfId="0" applyNumberFormat="1" applyFont="1" applyFill="1" applyBorder="1" applyAlignment="1">
      <alignment horizontal="right" vertical="center"/>
    </xf>
    <xf numFmtId="0" fontId="10" fillId="9" borderId="45" xfId="0" applyFont="1" applyFill="1" applyBorder="1" applyAlignment="1">
      <alignment horizontal="left"/>
    </xf>
    <xf numFmtId="0" fontId="9" fillId="9" borderId="4" xfId="0" applyFont="1" applyFill="1" applyBorder="1" applyAlignment="1"/>
    <xf numFmtId="49" fontId="9" fillId="9" borderId="46" xfId="0" applyNumberFormat="1" applyFont="1" applyFill="1" applyBorder="1" applyAlignment="1">
      <alignment horizontal="right"/>
    </xf>
    <xf numFmtId="0" fontId="10" fillId="9" borderId="21" xfId="0" applyFont="1" applyFill="1" applyBorder="1" applyAlignment="1">
      <alignment horizontal="left"/>
    </xf>
    <xf numFmtId="0" fontId="9" fillId="9" borderId="24" xfId="0" applyFont="1" applyFill="1" applyBorder="1" applyAlignment="1"/>
    <xf numFmtId="49" fontId="9" fillId="9" borderId="22" xfId="0" applyNumberFormat="1" applyFont="1" applyFill="1" applyBorder="1" applyAlignment="1">
      <alignment horizontal="right"/>
    </xf>
    <xf numFmtId="0" fontId="19" fillId="14" borderId="33" xfId="0" applyFont="1" applyFill="1" applyBorder="1" applyAlignment="1"/>
    <xf numFmtId="0" fontId="20" fillId="14" borderId="24" xfId="0" applyFont="1" applyFill="1" applyBorder="1" applyAlignment="1"/>
    <xf numFmtId="0" fontId="20" fillId="14" borderId="33" xfId="0" applyFont="1" applyFill="1" applyBorder="1" applyAlignment="1"/>
    <xf numFmtId="0" fontId="20" fillId="14" borderId="23" xfId="0" applyFont="1" applyFill="1" applyBorder="1" applyAlignment="1"/>
    <xf numFmtId="49" fontId="20" fillId="14" borderId="32" xfId="0" applyNumberFormat="1" applyFont="1" applyFill="1" applyBorder="1" applyAlignment="1">
      <alignment horizontal="right"/>
    </xf>
    <xf numFmtId="0" fontId="20" fillId="18" borderId="24" xfId="0" applyFont="1" applyFill="1" applyBorder="1" applyAlignment="1"/>
    <xf numFmtId="0" fontId="10" fillId="12" borderId="20" xfId="0" applyFont="1" applyFill="1" applyBorder="1" applyAlignment="1">
      <alignment horizontal="left"/>
    </xf>
    <xf numFmtId="0" fontId="10" fillId="12" borderId="1" xfId="0" applyFont="1" applyFill="1" applyBorder="1" applyAlignment="1">
      <alignment horizontal="left"/>
    </xf>
    <xf numFmtId="49" fontId="9" fillId="12" borderId="20" xfId="0" applyNumberFormat="1" applyFont="1" applyFill="1" applyBorder="1" applyAlignment="1">
      <alignment horizontal="right"/>
    </xf>
    <xf numFmtId="0" fontId="18" fillId="0" borderId="0" xfId="0" applyFont="1" applyBorder="1"/>
    <xf numFmtId="0" fontId="18" fillId="0" borderId="15" xfId="0" applyFont="1" applyBorder="1"/>
    <xf numFmtId="0" fontId="18" fillId="0" borderId="35" xfId="0" applyFont="1" applyBorder="1"/>
    <xf numFmtId="0" fontId="18" fillId="0" borderId="47" xfId="0" applyFont="1" applyBorder="1"/>
    <xf numFmtId="49" fontId="10" fillId="0" borderId="2" xfId="0" applyNumberFormat="1" applyFont="1" applyBorder="1" applyAlignment="1">
      <alignment horizontal="right"/>
    </xf>
    <xf numFmtId="0" fontId="0" fillId="0" borderId="0" xfId="0"/>
    <xf numFmtId="0" fontId="5" fillId="8" borderId="23" xfId="0" applyFont="1" applyFill="1" applyBorder="1" applyAlignment="1">
      <alignment vertical="center" wrapText="1"/>
    </xf>
    <xf numFmtId="49" fontId="5" fillId="8" borderId="23" xfId="0" applyNumberFormat="1" applyFont="1" applyFill="1" applyBorder="1" applyAlignment="1">
      <alignment horizontal="right" vertical="center" wrapText="1"/>
    </xf>
    <xf numFmtId="49" fontId="4" fillId="5" borderId="12" xfId="0" applyNumberFormat="1" applyFont="1" applyFill="1" applyBorder="1" applyAlignment="1">
      <alignment horizontal="right" vertical="center" wrapText="1"/>
    </xf>
    <xf numFmtId="49" fontId="4" fillId="5" borderId="2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right" vertical="center" wrapText="1"/>
    </xf>
    <xf numFmtId="49" fontId="5" fillId="13" borderId="23" xfId="0" applyNumberFormat="1" applyFont="1" applyFill="1" applyBorder="1" applyAlignment="1">
      <alignment horizontal="right" vertical="center" wrapText="1"/>
    </xf>
    <xf numFmtId="0" fontId="6" fillId="6" borderId="11" xfId="0" applyFont="1" applyFill="1" applyBorder="1" applyAlignment="1">
      <alignment vertical="center" wrapText="1"/>
    </xf>
    <xf numFmtId="49" fontId="4" fillId="6" borderId="37" xfId="0" applyNumberFormat="1" applyFont="1" applyFill="1" applyBorder="1" applyAlignment="1">
      <alignment horizontal="right" vertical="center" wrapText="1"/>
    </xf>
    <xf numFmtId="0" fontId="6" fillId="6" borderId="10" xfId="0" applyFont="1" applyFill="1" applyBorder="1" applyAlignment="1">
      <alignment vertical="center" wrapText="1"/>
    </xf>
    <xf numFmtId="49" fontId="4" fillId="6" borderId="12" xfId="0" applyNumberFormat="1" applyFont="1" applyFill="1" applyBorder="1" applyAlignment="1">
      <alignment horizontal="right" vertical="center" wrapText="1"/>
    </xf>
    <xf numFmtId="0" fontId="6" fillId="6" borderId="21" xfId="0" applyFont="1" applyFill="1" applyBorder="1" applyAlignment="1">
      <alignment vertical="center" wrapText="1"/>
    </xf>
    <xf numFmtId="49" fontId="4" fillId="6" borderId="22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6" fillId="20" borderId="10" xfId="0" applyNumberFormat="1" applyFont="1" applyFill="1" applyBorder="1" applyAlignment="1">
      <alignment horizontal="left"/>
    </xf>
    <xf numFmtId="49" fontId="6" fillId="20" borderId="1" xfId="0" applyNumberFormat="1" applyFont="1" applyFill="1" applyBorder="1" applyAlignment="1">
      <alignment horizontal="right"/>
    </xf>
    <xf numFmtId="49" fontId="4" fillId="20" borderId="12" xfId="0" applyNumberFormat="1" applyFont="1" applyFill="1" applyBorder="1" applyAlignment="1">
      <alignment horizontal="right"/>
    </xf>
    <xf numFmtId="49" fontId="4" fillId="20" borderId="10" xfId="0" applyNumberFormat="1" applyFont="1" applyFill="1" applyBorder="1"/>
    <xf numFmtId="49" fontId="6" fillId="20" borderId="12" xfId="0" applyNumberFormat="1" applyFont="1" applyFill="1" applyBorder="1" applyAlignment="1">
      <alignment horizontal="right"/>
    </xf>
    <xf numFmtId="49" fontId="6" fillId="20" borderId="21" xfId="0" applyNumberFormat="1" applyFont="1" applyFill="1" applyBorder="1" applyAlignment="1">
      <alignment horizontal="left"/>
    </xf>
    <xf numFmtId="49" fontId="6" fillId="20" borderId="24" xfId="0" applyNumberFormat="1" applyFont="1" applyFill="1" applyBorder="1" applyAlignment="1">
      <alignment horizontal="right"/>
    </xf>
    <xf numFmtId="49" fontId="6" fillId="20" borderId="22" xfId="0" applyNumberFormat="1" applyFont="1" applyFill="1" applyBorder="1" applyAlignment="1">
      <alignment horizontal="right"/>
    </xf>
    <xf numFmtId="49" fontId="8" fillId="16" borderId="42" xfId="0" applyNumberFormat="1" applyFont="1" applyFill="1" applyBorder="1" applyAlignment="1">
      <alignment vertical="center"/>
    </xf>
    <xf numFmtId="49" fontId="8" fillId="16" borderId="42" xfId="0" applyNumberFormat="1" applyFont="1" applyFill="1" applyBorder="1" applyAlignment="1">
      <alignment horizontal="right" vertical="center"/>
    </xf>
    <xf numFmtId="0" fontId="6" fillId="20" borderId="10" xfId="0" applyFont="1" applyFill="1" applyBorder="1" applyAlignment="1">
      <alignment horizontal="left"/>
    </xf>
    <xf numFmtId="2" fontId="6" fillId="20" borderId="1" xfId="0" applyNumberFormat="1" applyFont="1" applyFill="1" applyBorder="1" applyAlignment="1">
      <alignment horizontal="right"/>
    </xf>
    <xf numFmtId="0" fontId="4" fillId="20" borderId="10" xfId="0" applyFont="1" applyFill="1" applyBorder="1"/>
    <xf numFmtId="2" fontId="4" fillId="20" borderId="1" xfId="0" applyNumberFormat="1" applyFont="1" applyFill="1" applyBorder="1"/>
    <xf numFmtId="0" fontId="6" fillId="20" borderId="21" xfId="0" applyFont="1" applyFill="1" applyBorder="1" applyAlignment="1">
      <alignment horizontal="left"/>
    </xf>
    <xf numFmtId="2" fontId="6" fillId="20" borderId="24" xfId="0" applyNumberFormat="1" applyFont="1" applyFill="1" applyBorder="1" applyAlignment="1">
      <alignment horizontal="right"/>
    </xf>
    <xf numFmtId="49" fontId="4" fillId="20" borderId="22" xfId="0" applyNumberFormat="1" applyFont="1" applyFill="1" applyBorder="1" applyAlignment="1">
      <alignment horizontal="right"/>
    </xf>
    <xf numFmtId="2" fontId="4" fillId="20" borderId="24" xfId="0" applyNumberFormat="1" applyFont="1" applyFill="1" applyBorder="1"/>
    <xf numFmtId="49" fontId="8" fillId="16" borderId="10" xfId="0" applyNumberFormat="1" applyFont="1" applyFill="1" applyBorder="1" applyAlignment="1">
      <alignment vertical="center"/>
    </xf>
    <xf numFmtId="49" fontId="8" fillId="16" borderId="1" xfId="0" applyNumberFormat="1" applyFont="1" applyFill="1" applyBorder="1" applyAlignment="1">
      <alignment horizontal="right" vertical="center"/>
    </xf>
    <xf numFmtId="49" fontId="8" fillId="16" borderId="12" xfId="0" applyNumberFormat="1" applyFont="1" applyFill="1" applyBorder="1" applyAlignment="1">
      <alignment horizontal="right" vertical="center"/>
    </xf>
    <xf numFmtId="0" fontId="0" fillId="0" borderId="0" xfId="0"/>
    <xf numFmtId="0" fontId="18" fillId="7" borderId="0" xfId="0" applyFont="1" applyFill="1"/>
    <xf numFmtId="0" fontId="18" fillId="7" borderId="0" xfId="0" applyFont="1" applyFill="1" applyAlignment="1">
      <alignment textRotation="45" wrapText="1"/>
    </xf>
    <xf numFmtId="0" fontId="20" fillId="14" borderId="24" xfId="0" applyFont="1" applyFill="1" applyBorder="1" applyAlignment="1">
      <alignment horizontal="right"/>
    </xf>
    <xf numFmtId="0" fontId="10" fillId="12" borderId="1" xfId="0" applyFont="1" applyFill="1" applyBorder="1" applyAlignment="1">
      <alignment horizontal="right"/>
    </xf>
    <xf numFmtId="0" fontId="18" fillId="0" borderId="0" xfId="0" applyFont="1" applyAlignment="1">
      <alignment horizontal="right"/>
    </xf>
    <xf numFmtId="0" fontId="20" fillId="14" borderId="23" xfId="0" applyFont="1" applyFill="1" applyBorder="1" applyAlignment="1">
      <alignment horizontal="right"/>
    </xf>
    <xf numFmtId="0" fontId="9" fillId="12" borderId="20" xfId="0" applyFont="1" applyFill="1" applyBorder="1" applyAlignment="1">
      <alignment horizontal="right"/>
    </xf>
    <xf numFmtId="0" fontId="9" fillId="12" borderId="1" xfId="0" applyFont="1" applyFill="1" applyBorder="1" applyAlignment="1">
      <alignment horizontal="right"/>
    </xf>
    <xf numFmtId="0" fontId="9" fillId="12" borderId="4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20" fillId="14" borderId="20" xfId="0" applyFont="1" applyFill="1" applyBorder="1" applyAlignment="1"/>
    <xf numFmtId="0" fontId="20" fillId="14" borderId="20" xfId="0" applyFont="1" applyFill="1" applyBorder="1" applyAlignment="1">
      <alignment horizontal="right"/>
    </xf>
    <xf numFmtId="49" fontId="20" fillId="14" borderId="20" xfId="0" applyNumberFormat="1" applyFont="1" applyFill="1" applyBorder="1" applyAlignment="1">
      <alignment horizontal="right"/>
    </xf>
    <xf numFmtId="49" fontId="20" fillId="14" borderId="23" xfId="0" applyNumberFormat="1" applyFont="1" applyFill="1" applyBorder="1" applyAlignment="1">
      <alignment horizontal="right"/>
    </xf>
    <xf numFmtId="0" fontId="4" fillId="5" borderId="10" xfId="0" applyFont="1" applyFill="1" applyBorder="1" applyAlignment="1">
      <alignment vertical="center"/>
    </xf>
    <xf numFmtId="49" fontId="4" fillId="5" borderId="12" xfId="0" applyNumberFormat="1" applyFont="1" applyFill="1" applyBorder="1" applyAlignment="1">
      <alignment horizontal="right" vertical="center"/>
    </xf>
    <xf numFmtId="0" fontId="5" fillId="8" borderId="23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0" fillId="12" borderId="4" xfId="0" applyFont="1" applyFill="1" applyBorder="1" applyAlignment="1">
      <alignment horizontal="left"/>
    </xf>
    <xf numFmtId="49" fontId="9" fillId="12" borderId="4" xfId="0" applyNumberFormat="1" applyFont="1" applyFill="1" applyBorder="1" applyAlignment="1">
      <alignment horizontal="right"/>
    </xf>
    <xf numFmtId="0" fontId="10" fillId="12" borderId="0" xfId="0" applyFont="1" applyFill="1" applyBorder="1" applyAlignment="1">
      <alignment horizontal="left"/>
    </xf>
    <xf numFmtId="0" fontId="9" fillId="12" borderId="0" xfId="0" applyFont="1" applyFill="1" applyBorder="1" applyAlignment="1">
      <alignment horizontal="right"/>
    </xf>
    <xf numFmtId="49" fontId="9" fillId="12" borderId="0" xfId="0" applyNumberFormat="1" applyFont="1" applyFill="1" applyBorder="1" applyAlignment="1">
      <alignment horizontal="right"/>
    </xf>
    <xf numFmtId="0" fontId="0" fillId="0" borderId="0" xfId="0"/>
    <xf numFmtId="0" fontId="5" fillId="8" borderId="42" xfId="0" applyFont="1" applyFill="1" applyBorder="1" applyAlignment="1">
      <alignment vertical="center" wrapText="1"/>
    </xf>
    <xf numFmtId="49" fontId="5" fillId="8" borderId="42" xfId="0" applyNumberFormat="1" applyFont="1" applyFill="1" applyBorder="1" applyAlignment="1">
      <alignment horizontal="right" vertical="center" wrapText="1"/>
    </xf>
    <xf numFmtId="0" fontId="4" fillId="5" borderId="11" xfId="0" applyFont="1" applyFill="1" applyBorder="1" applyAlignment="1">
      <alignment vertical="center" wrapText="1"/>
    </xf>
    <xf numFmtId="49" fontId="4" fillId="5" borderId="37" xfId="0" applyNumberFormat="1" applyFont="1" applyFill="1" applyBorder="1" applyAlignment="1">
      <alignment horizontal="right" vertical="center" wrapText="1"/>
    </xf>
    <xf numFmtId="0" fontId="10" fillId="7" borderId="1" xfId="0" applyFont="1" applyFill="1" applyBorder="1" applyAlignment="1">
      <alignment horizontal="left"/>
    </xf>
    <xf numFmtId="0" fontId="9" fillId="19" borderId="30" xfId="0" applyFont="1" applyFill="1" applyBorder="1"/>
    <xf numFmtId="0" fontId="9" fillId="0" borderId="8" xfId="0" applyFont="1" applyBorder="1"/>
    <xf numFmtId="0" fontId="0" fillId="0" borderId="0" xfId="0"/>
    <xf numFmtId="49" fontId="8" fillId="11" borderId="23" xfId="0" applyNumberFormat="1" applyFont="1" applyFill="1" applyBorder="1" applyAlignment="1">
      <alignment horizontal="right" vertical="center"/>
    </xf>
    <xf numFmtId="0" fontId="0" fillId="0" borderId="0" xfId="0"/>
    <xf numFmtId="0" fontId="0" fillId="15" borderId="0" xfId="0" applyFill="1"/>
    <xf numFmtId="0" fontId="5" fillId="13" borderId="23" xfId="0" applyFont="1" applyFill="1" applyBorder="1" applyAlignment="1">
      <alignment horizontal="center" vertical="center" wrapText="1"/>
    </xf>
    <xf numFmtId="0" fontId="4" fillId="13" borderId="54" xfId="0" applyFont="1" applyFill="1" applyBorder="1" applyAlignment="1">
      <alignment vertical="center" wrapText="1"/>
    </xf>
    <xf numFmtId="0" fontId="4" fillId="8" borderId="54" xfId="0" applyFont="1" applyFill="1" applyBorder="1" applyAlignment="1">
      <alignment horizontal="center" vertical="center" wrapText="1"/>
    </xf>
    <xf numFmtId="0" fontId="18" fillId="0" borderId="0" xfId="0" applyFont="1" applyAlignment="1"/>
    <xf numFmtId="0" fontId="4" fillId="8" borderId="39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49" fontId="4" fillId="8" borderId="2" xfId="0" applyNumberFormat="1" applyFont="1" applyFill="1" applyBorder="1" applyAlignment="1">
      <alignment horizontal="center" vertical="center" wrapText="1"/>
    </xf>
    <xf numFmtId="49" fontId="4" fillId="8" borderId="17" xfId="0" applyNumberFormat="1" applyFont="1" applyFill="1" applyBorder="1" applyAlignment="1">
      <alignment horizontal="center" vertical="center" wrapText="1"/>
    </xf>
    <xf numFmtId="49" fontId="4" fillId="13" borderId="17" xfId="0" applyNumberFormat="1" applyFont="1" applyFill="1" applyBorder="1" applyAlignment="1">
      <alignment vertical="center" wrapText="1"/>
    </xf>
    <xf numFmtId="49" fontId="8" fillId="16" borderId="39" xfId="0" applyNumberFormat="1" applyFont="1" applyFill="1" applyBorder="1" applyAlignment="1">
      <alignment vertical="center"/>
    </xf>
    <xf numFmtId="49" fontId="8" fillId="16" borderId="0" xfId="0" applyNumberFormat="1" applyFont="1" applyFill="1" applyBorder="1" applyAlignment="1">
      <alignment horizontal="right" vertical="center"/>
    </xf>
    <xf numFmtId="49" fontId="8" fillId="16" borderId="2" xfId="0" applyNumberFormat="1" applyFont="1" applyFill="1" applyBorder="1" applyAlignment="1">
      <alignment horizontal="right" vertical="center"/>
    </xf>
    <xf numFmtId="0" fontId="8" fillId="11" borderId="39" xfId="0" applyFont="1" applyFill="1" applyBorder="1" applyAlignment="1">
      <alignment vertical="center"/>
    </xf>
    <xf numFmtId="49" fontId="8" fillId="11" borderId="2" xfId="0" applyNumberFormat="1" applyFont="1" applyFill="1" applyBorder="1" applyAlignment="1">
      <alignment horizontal="right" vertical="center"/>
    </xf>
    <xf numFmtId="0" fontId="20" fillId="18" borderId="39" xfId="0" applyFont="1" applyFill="1" applyBorder="1" applyAlignment="1"/>
    <xf numFmtId="0" fontId="20" fillId="18" borderId="0" xfId="0" applyFont="1" applyFill="1" applyBorder="1" applyAlignment="1"/>
    <xf numFmtId="49" fontId="20" fillId="18" borderId="2" xfId="0" applyNumberFormat="1" applyFont="1" applyFill="1" applyBorder="1" applyAlignment="1"/>
    <xf numFmtId="0" fontId="9" fillId="18" borderId="0" xfId="0" applyFont="1" applyFill="1" applyBorder="1" applyAlignment="1"/>
    <xf numFmtId="49" fontId="9" fillId="18" borderId="2" xfId="0" applyNumberFormat="1" applyFont="1" applyFill="1" applyBorder="1" applyAlignment="1">
      <alignment horizontal="right"/>
    </xf>
    <xf numFmtId="49" fontId="10" fillId="18" borderId="2" xfId="0" applyNumberFormat="1" applyFont="1" applyFill="1" applyBorder="1" applyAlignment="1">
      <alignment horizontal="right" vertical="top"/>
    </xf>
    <xf numFmtId="0" fontId="9" fillId="0" borderId="0" xfId="0" applyFont="1" applyBorder="1" applyAlignment="1">
      <alignment vertical="center" textRotation="45"/>
    </xf>
    <xf numFmtId="0" fontId="9" fillId="0" borderId="39" xfId="0" applyFont="1" applyBorder="1"/>
    <xf numFmtId="0" fontId="10" fillId="17" borderId="54" xfId="0" applyFont="1" applyFill="1" applyBorder="1" applyAlignment="1">
      <alignment horizontal="left"/>
    </xf>
    <xf numFmtId="0" fontId="9" fillId="9" borderId="2" xfId="0" applyFont="1" applyFill="1" applyBorder="1"/>
    <xf numFmtId="0" fontId="9" fillId="9" borderId="44" xfId="0" applyFont="1" applyFill="1" applyBorder="1"/>
    <xf numFmtId="0" fontId="9" fillId="9" borderId="3" xfId="0" applyFont="1" applyFill="1" applyBorder="1"/>
    <xf numFmtId="0" fontId="20" fillId="10" borderId="39" xfId="0" applyFont="1" applyFill="1" applyBorder="1" applyAlignment="1"/>
    <xf numFmtId="0" fontId="20" fillId="10" borderId="0" xfId="0" applyFont="1" applyFill="1" applyBorder="1" applyAlignment="1"/>
    <xf numFmtId="0" fontId="20" fillId="10" borderId="2" xfId="0" applyFont="1" applyFill="1" applyBorder="1" applyAlignment="1"/>
    <xf numFmtId="0" fontId="20" fillId="14" borderId="53" xfId="0" applyFont="1" applyFill="1" applyBorder="1" applyAlignment="1"/>
    <xf numFmtId="0" fontId="20" fillId="14" borderId="53" xfId="0" applyFont="1" applyFill="1" applyBorder="1" applyAlignment="1">
      <alignment horizontal="right"/>
    </xf>
    <xf numFmtId="0" fontId="20" fillId="14" borderId="4" xfId="0" applyFont="1" applyFill="1" applyBorder="1" applyAlignment="1"/>
    <xf numFmtId="0" fontId="20" fillId="14" borderId="4" xfId="0" applyFont="1" applyFill="1" applyBorder="1" applyAlignment="1">
      <alignment horizontal="right"/>
    </xf>
    <xf numFmtId="0" fontId="20" fillId="14" borderId="15" xfId="0" applyFont="1" applyFill="1" applyBorder="1" applyAlignment="1"/>
    <xf numFmtId="0" fontId="20" fillId="14" borderId="0" xfId="0" applyFont="1" applyFill="1" applyBorder="1" applyAlignment="1">
      <alignment horizontal="right"/>
    </xf>
    <xf numFmtId="49" fontId="20" fillId="14" borderId="0" xfId="0" applyNumberFormat="1" applyFont="1" applyFill="1" applyBorder="1" applyAlignment="1">
      <alignment horizontal="right"/>
    </xf>
    <xf numFmtId="0" fontId="20" fillId="19" borderId="23" xfId="0" applyFont="1" applyFill="1" applyBorder="1" applyAlignment="1"/>
    <xf numFmtId="0" fontId="20" fillId="10" borderId="42" xfId="0" applyFont="1" applyFill="1" applyBorder="1" applyAlignment="1"/>
    <xf numFmtId="0" fontId="10" fillId="9" borderId="60" xfId="0" applyFont="1" applyFill="1" applyBorder="1" applyAlignment="1">
      <alignment horizontal="left"/>
    </xf>
    <xf numFmtId="0" fontId="9" fillId="0" borderId="64" xfId="0" applyFont="1" applyBorder="1"/>
    <xf numFmtId="0" fontId="9" fillId="0" borderId="40" xfId="0" applyFont="1" applyBorder="1"/>
    <xf numFmtId="0" fontId="10" fillId="9" borderId="64" xfId="0" applyFont="1" applyFill="1" applyBorder="1" applyAlignment="1">
      <alignment horizontal="left"/>
    </xf>
    <xf numFmtId="0" fontId="10" fillId="9" borderId="65" xfId="0" applyFont="1" applyFill="1" applyBorder="1" applyAlignment="1">
      <alignment horizontal="left"/>
    </xf>
    <xf numFmtId="0" fontId="10" fillId="9" borderId="66" xfId="0" applyFont="1" applyFill="1" applyBorder="1" applyAlignment="1">
      <alignment horizontal="left"/>
    </xf>
    <xf numFmtId="0" fontId="9" fillId="0" borderId="48" xfId="0" applyFont="1" applyBorder="1"/>
    <xf numFmtId="49" fontId="8" fillId="16" borderId="11" xfId="0" applyNumberFormat="1" applyFont="1" applyFill="1" applyBorder="1" applyAlignment="1">
      <alignment vertical="center"/>
    </xf>
    <xf numFmtId="49" fontId="8" fillId="16" borderId="6" xfId="0" applyNumberFormat="1" applyFont="1" applyFill="1" applyBorder="1" applyAlignment="1">
      <alignment horizontal="right" vertical="center"/>
    </xf>
    <xf numFmtId="49" fontId="8" fillId="16" borderId="37" xfId="0" applyNumberFormat="1" applyFont="1" applyFill="1" applyBorder="1" applyAlignment="1">
      <alignment horizontal="right" vertical="center"/>
    </xf>
    <xf numFmtId="0" fontId="4" fillId="20" borderId="60" xfId="0" applyFont="1" applyFill="1" applyBorder="1"/>
    <xf numFmtId="0" fontId="4" fillId="20" borderId="21" xfId="0" applyFont="1" applyFill="1" applyBorder="1"/>
    <xf numFmtId="0" fontId="4" fillId="20" borderId="48" xfId="0" applyFont="1" applyFill="1" applyBorder="1"/>
    <xf numFmtId="2" fontId="4" fillId="5" borderId="24" xfId="0" applyNumberFormat="1" applyFont="1" applyFill="1" applyBorder="1" applyAlignment="1">
      <alignment horizontal="left" vertical="center" wrapText="1"/>
    </xf>
    <xf numFmtId="2" fontId="5" fillId="8" borderId="42" xfId="0" applyNumberFormat="1" applyFont="1" applyFill="1" applyBorder="1" applyAlignment="1">
      <alignment horizontal="left" vertical="center" wrapText="1"/>
    </xf>
    <xf numFmtId="2" fontId="4" fillId="8" borderId="38" xfId="0" applyNumberFormat="1" applyFont="1" applyFill="1" applyBorder="1" applyAlignment="1">
      <alignment horizontal="center" vertical="center" wrapText="1"/>
    </xf>
    <xf numFmtId="2" fontId="4" fillId="5" borderId="6" xfId="0" applyNumberFormat="1" applyFont="1" applyFill="1" applyBorder="1" applyAlignment="1">
      <alignment horizontal="left" vertical="center" wrapText="1"/>
    </xf>
    <xf numFmtId="2" fontId="4" fillId="5" borderId="1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2" fontId="5" fillId="13" borderId="23" xfId="0" applyNumberFormat="1" applyFont="1" applyFill="1" applyBorder="1" applyAlignment="1">
      <alignment horizontal="left" vertical="center" wrapText="1"/>
    </xf>
    <xf numFmtId="2" fontId="4" fillId="13" borderId="38" xfId="0" applyNumberFormat="1" applyFont="1" applyFill="1" applyBorder="1" applyAlignment="1">
      <alignment vertical="center" wrapText="1"/>
    </xf>
    <xf numFmtId="2" fontId="4" fillId="6" borderId="6" xfId="0" applyNumberFormat="1" applyFont="1" applyFill="1" applyBorder="1" applyAlignment="1">
      <alignment horizontal="left" vertical="center" wrapText="1"/>
    </xf>
    <xf numFmtId="2" fontId="4" fillId="6" borderId="1" xfId="0" applyNumberFormat="1" applyFont="1" applyFill="1" applyBorder="1" applyAlignment="1">
      <alignment horizontal="left" vertical="center" wrapText="1"/>
    </xf>
    <xf numFmtId="2" fontId="4" fillId="6" borderId="24" xfId="0" applyNumberFormat="1" applyFont="1" applyFill="1" applyBorder="1" applyAlignment="1">
      <alignment horizontal="left" vertical="center" wrapText="1"/>
    </xf>
    <xf numFmtId="2" fontId="0" fillId="0" borderId="0" xfId="0" applyNumberFormat="1"/>
    <xf numFmtId="0" fontId="11" fillId="0" borderId="0" xfId="0" applyFont="1"/>
    <xf numFmtId="0" fontId="20" fillId="18" borderId="54" xfId="0" applyFont="1" applyFill="1" applyBorder="1" applyAlignment="1"/>
    <xf numFmtId="0" fontId="9" fillId="18" borderId="38" xfId="0" applyFont="1" applyFill="1" applyBorder="1" applyAlignment="1"/>
    <xf numFmtId="49" fontId="10" fillId="18" borderId="17" xfId="0" applyNumberFormat="1" applyFont="1" applyFill="1" applyBorder="1" applyAlignment="1">
      <alignment horizontal="right"/>
    </xf>
    <xf numFmtId="0" fontId="9" fillId="17" borderId="39" xfId="0" applyFont="1" applyFill="1" applyBorder="1"/>
    <xf numFmtId="0" fontId="9" fillId="17" borderId="0" xfId="0" applyFont="1" applyFill="1" applyBorder="1"/>
    <xf numFmtId="4" fontId="9" fillId="17" borderId="0" xfId="0" applyNumberFormat="1" applyFont="1" applyFill="1" applyBorder="1"/>
    <xf numFmtId="0" fontId="9" fillId="17" borderId="40" xfId="0" applyFont="1" applyFill="1" applyBorder="1"/>
    <xf numFmtId="0" fontId="9" fillId="17" borderId="41" xfId="0" applyFont="1" applyFill="1" applyBorder="1"/>
    <xf numFmtId="49" fontId="9" fillId="17" borderId="3" xfId="0" applyNumberFormat="1" applyFont="1" applyFill="1" applyBorder="1" applyAlignment="1">
      <alignment horizontal="right"/>
    </xf>
    <xf numFmtId="0" fontId="20" fillId="14" borderId="0" xfId="0" applyFont="1" applyFill="1" applyBorder="1" applyAlignment="1"/>
    <xf numFmtId="49" fontId="10" fillId="12" borderId="1" xfId="0" applyNumberFormat="1" applyFont="1" applyFill="1" applyBorder="1" applyAlignment="1">
      <alignment horizontal="right"/>
    </xf>
    <xf numFmtId="0" fontId="10" fillId="7" borderId="0" xfId="0" applyFont="1" applyFill="1" applyBorder="1" applyAlignment="1">
      <alignment horizontal="left"/>
    </xf>
    <xf numFmtId="0" fontId="0" fillId="0" borderId="0" xfId="0"/>
    <xf numFmtId="49" fontId="11" fillId="12" borderId="4" xfId="0" applyNumberFormat="1" applyFont="1" applyFill="1" applyBorder="1" applyAlignment="1">
      <alignment horizontal="right"/>
    </xf>
    <xf numFmtId="0" fontId="11" fillId="12" borderId="53" xfId="0" applyFont="1" applyFill="1" applyBorder="1" applyAlignment="1"/>
    <xf numFmtId="49" fontId="11" fillId="12" borderId="53" xfId="0" applyNumberFormat="1" applyFont="1" applyFill="1" applyBorder="1" applyAlignment="1">
      <alignment horizontal="right"/>
    </xf>
    <xf numFmtId="0" fontId="17" fillId="12" borderId="24" xfId="0" applyFont="1" applyFill="1" applyBorder="1" applyAlignment="1">
      <alignment horizontal="left"/>
    </xf>
    <xf numFmtId="0" fontId="11" fillId="12" borderId="24" xfId="0" applyFont="1" applyFill="1" applyBorder="1" applyAlignment="1"/>
    <xf numFmtId="49" fontId="11" fillId="12" borderId="24" xfId="0" applyNumberFormat="1" applyFont="1" applyFill="1" applyBorder="1" applyAlignment="1">
      <alignment horizontal="right"/>
    </xf>
    <xf numFmtId="0" fontId="0" fillId="0" borderId="0" xfId="0"/>
    <xf numFmtId="2" fontId="8" fillId="11" borderId="23" xfId="0" applyNumberFormat="1" applyFont="1" applyFill="1" applyBorder="1" applyAlignment="1">
      <alignment horizontal="left" vertical="center"/>
    </xf>
    <xf numFmtId="2" fontId="8" fillId="11" borderId="0" xfId="0" applyNumberFormat="1" applyFont="1" applyFill="1" applyBorder="1" applyAlignment="1">
      <alignment horizontal="left" vertical="center"/>
    </xf>
    <xf numFmtId="0" fontId="9" fillId="7" borderId="0" xfId="0" applyFont="1" applyFill="1"/>
    <xf numFmtId="0" fontId="18" fillId="7" borderId="0" xfId="0" applyFont="1" applyFill="1" applyBorder="1" applyAlignment="1">
      <alignment horizontal="center" wrapText="1"/>
    </xf>
    <xf numFmtId="0" fontId="0" fillId="0" borderId="0" xfId="0"/>
    <xf numFmtId="0" fontId="4" fillId="5" borderId="13" xfId="0" applyFont="1" applyFill="1" applyBorder="1" applyAlignment="1">
      <alignment vertical="center" wrapText="1"/>
    </xf>
    <xf numFmtId="0" fontId="6" fillId="15" borderId="10" xfId="0" applyFont="1" applyFill="1" applyBorder="1" applyAlignment="1">
      <alignment vertical="center" wrapText="1"/>
    </xf>
    <xf numFmtId="2" fontId="4" fillId="15" borderId="1" xfId="0" applyNumberFormat="1" applyFont="1" applyFill="1" applyBorder="1" applyAlignment="1">
      <alignment horizontal="left" vertical="center" wrapText="1"/>
    </xf>
    <xf numFmtId="49" fontId="4" fillId="15" borderId="12" xfId="0" applyNumberFormat="1" applyFont="1" applyFill="1" applyBorder="1" applyAlignment="1">
      <alignment horizontal="right" vertical="center" wrapText="1"/>
    </xf>
    <xf numFmtId="0" fontId="6" fillId="24" borderId="10" xfId="0" applyFont="1" applyFill="1" applyBorder="1" applyAlignment="1">
      <alignment vertical="center" wrapText="1"/>
    </xf>
    <xf numFmtId="2" fontId="4" fillId="24" borderId="1" xfId="0" applyNumberFormat="1" applyFont="1" applyFill="1" applyBorder="1" applyAlignment="1">
      <alignment horizontal="left" vertical="center" wrapText="1"/>
    </xf>
    <xf numFmtId="49" fontId="4" fillId="24" borderId="12" xfId="0" applyNumberFormat="1" applyFont="1" applyFill="1" applyBorder="1" applyAlignment="1">
      <alignment horizontal="right" vertical="center" wrapText="1"/>
    </xf>
    <xf numFmtId="0" fontId="0" fillId="0" borderId="0" xfId="0"/>
    <xf numFmtId="0" fontId="11" fillId="0" borderId="0" xfId="0" applyFont="1"/>
    <xf numFmtId="0" fontId="0" fillId="0" borderId="0" xfId="0"/>
    <xf numFmtId="0" fontId="20" fillId="18" borderId="40" xfId="0" applyFont="1" applyFill="1" applyBorder="1" applyAlignment="1"/>
    <xf numFmtId="0" fontId="9" fillId="18" borderId="41" xfId="0" applyFont="1" applyFill="1" applyBorder="1" applyAlignment="1"/>
    <xf numFmtId="49" fontId="10" fillId="18" borderId="3" xfId="0" applyNumberFormat="1" applyFont="1" applyFill="1" applyBorder="1" applyAlignment="1">
      <alignment horizontal="right" vertical="top"/>
    </xf>
    <xf numFmtId="0" fontId="10" fillId="12" borderId="1" xfId="0" applyFont="1" applyFill="1" applyBorder="1" applyAlignment="1">
      <alignment horizontal="right" vertical="center"/>
    </xf>
    <xf numFmtId="0" fontId="10" fillId="12" borderId="4" xfId="0" applyFont="1" applyFill="1" applyBorder="1" applyAlignment="1">
      <alignment horizontal="right"/>
    </xf>
    <xf numFmtId="49" fontId="10" fillId="12" borderId="4" xfId="0" applyNumberFormat="1" applyFont="1" applyFill="1" applyBorder="1" applyAlignment="1">
      <alignment horizontal="right"/>
    </xf>
    <xf numFmtId="0" fontId="9" fillId="17" borderId="38" xfId="0" applyFont="1" applyFill="1" applyBorder="1" applyAlignment="1"/>
    <xf numFmtId="49" fontId="10" fillId="17" borderId="17" xfId="0" applyNumberFormat="1" applyFont="1" applyFill="1" applyBorder="1" applyAlignment="1">
      <alignment horizontal="right"/>
    </xf>
    <xf numFmtId="0" fontId="10" fillId="17" borderId="40" xfId="0" applyFont="1" applyFill="1" applyBorder="1" applyAlignment="1">
      <alignment horizontal="left"/>
    </xf>
    <xf numFmtId="0" fontId="9" fillId="17" borderId="41" xfId="0" applyFont="1" applyFill="1" applyBorder="1" applyAlignment="1"/>
    <xf numFmtId="49" fontId="10" fillId="17" borderId="3" xfId="0" applyNumberFormat="1" applyFont="1" applyFill="1" applyBorder="1" applyAlignment="1">
      <alignment horizontal="right"/>
    </xf>
    <xf numFmtId="0" fontId="10" fillId="9" borderId="0" xfId="0" applyFont="1" applyFill="1" applyBorder="1" applyAlignment="1">
      <alignment horizontal="left"/>
    </xf>
    <xf numFmtId="49" fontId="10" fillId="9" borderId="10" xfId="0" applyNumberFormat="1" applyFont="1" applyFill="1" applyBorder="1" applyAlignment="1">
      <alignment horizontal="right"/>
    </xf>
    <xf numFmtId="2" fontId="9" fillId="12" borderId="20" xfId="0" applyNumberFormat="1" applyFont="1" applyFill="1" applyBorder="1" applyAlignment="1">
      <alignment horizontal="right"/>
    </xf>
    <xf numFmtId="2" fontId="9" fillId="12" borderId="1" xfId="0" applyNumberFormat="1" applyFont="1" applyFill="1" applyBorder="1" applyAlignment="1">
      <alignment horizontal="right"/>
    </xf>
    <xf numFmtId="2" fontId="9" fillId="12" borderId="4" xfId="0" applyNumberFormat="1" applyFont="1" applyFill="1" applyBorder="1" applyAlignment="1">
      <alignment horizontal="right"/>
    </xf>
    <xf numFmtId="0" fontId="1" fillId="11" borderId="10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center" vertical="center" textRotation="45"/>
    </xf>
    <xf numFmtId="2" fontId="1" fillId="11" borderId="1" xfId="0" applyNumberFormat="1" applyFont="1" applyFill="1" applyBorder="1"/>
    <xf numFmtId="49" fontId="1" fillId="11" borderId="12" xfId="0" applyNumberFormat="1" applyFont="1" applyFill="1" applyBorder="1" applyAlignment="1">
      <alignment horizontal="right"/>
    </xf>
    <xf numFmtId="0" fontId="1" fillId="11" borderId="10" xfId="0" applyFont="1" applyFill="1" applyBorder="1" applyAlignment="1"/>
    <xf numFmtId="2" fontId="1" fillId="11" borderId="1" xfId="0" applyNumberFormat="1" applyFont="1" applyFill="1" applyBorder="1" applyAlignment="1"/>
    <xf numFmtId="49" fontId="1" fillId="11" borderId="10" xfId="0" applyNumberFormat="1" applyFont="1" applyFill="1" applyBorder="1" applyAlignment="1">
      <alignment horizontal="right"/>
    </xf>
    <xf numFmtId="0" fontId="1" fillId="11" borderId="10" xfId="0" applyFont="1" applyFill="1" applyBorder="1" applyAlignment="1">
      <alignment horizontal="right"/>
    </xf>
    <xf numFmtId="0" fontId="1" fillId="11" borderId="25" xfId="0" applyFont="1" applyFill="1" applyBorder="1" applyAlignment="1">
      <alignment horizontal="left"/>
    </xf>
    <xf numFmtId="2" fontId="1" fillId="11" borderId="20" xfId="0" applyNumberFormat="1" applyFont="1" applyFill="1" applyBorder="1"/>
    <xf numFmtId="49" fontId="1" fillId="11" borderId="26" xfId="0" applyNumberFormat="1" applyFont="1" applyFill="1" applyBorder="1" applyAlignment="1">
      <alignment horizontal="right"/>
    </xf>
    <xf numFmtId="49" fontId="1" fillId="11" borderId="12" xfId="0" applyNumberFormat="1" applyFont="1" applyFill="1" applyBorder="1" applyAlignment="1">
      <alignment horizontal="right" vertical="center"/>
    </xf>
    <xf numFmtId="2" fontId="1" fillId="11" borderId="1" xfId="0" applyNumberFormat="1" applyFont="1" applyFill="1" applyBorder="1" applyAlignment="1">
      <alignment vertical="center"/>
    </xf>
    <xf numFmtId="0" fontId="9" fillId="17" borderId="0" xfId="0" applyFont="1" applyFill="1"/>
    <xf numFmtId="2" fontId="9" fillId="9" borderId="1" xfId="0" applyNumberFormat="1" applyFont="1" applyFill="1" applyBorder="1" applyAlignment="1"/>
    <xf numFmtId="0" fontId="20" fillId="18" borderId="70" xfId="0" applyFont="1" applyFill="1" applyBorder="1" applyAlignment="1"/>
    <xf numFmtId="0" fontId="22" fillId="0" borderId="70" xfId="0" applyFont="1" applyBorder="1"/>
    <xf numFmtId="0" fontId="10" fillId="17" borderId="70" xfId="0" applyFont="1" applyFill="1" applyBorder="1" applyAlignment="1">
      <alignment horizontal="left"/>
    </xf>
    <xf numFmtId="49" fontId="10" fillId="18" borderId="71" xfId="0" applyNumberFormat="1" applyFont="1" applyFill="1" applyBorder="1" applyAlignment="1">
      <alignment horizontal="right"/>
    </xf>
    <xf numFmtId="49" fontId="10" fillId="17" borderId="71" xfId="0" applyNumberFormat="1" applyFont="1" applyFill="1" applyBorder="1" applyAlignment="1">
      <alignment horizontal="right"/>
    </xf>
    <xf numFmtId="0" fontId="20" fillId="25" borderId="70" xfId="0" applyFont="1" applyFill="1" applyBorder="1" applyAlignment="1"/>
    <xf numFmtId="0" fontId="9" fillId="25" borderId="0" xfId="0" applyFont="1" applyFill="1" applyBorder="1" applyAlignment="1"/>
    <xf numFmtId="49" fontId="10" fillId="25" borderId="71" xfId="0" applyNumberFormat="1" applyFont="1" applyFill="1" applyBorder="1" applyAlignment="1">
      <alignment horizontal="right"/>
    </xf>
    <xf numFmtId="0" fontId="20" fillId="0" borderId="57" xfId="0" applyFont="1" applyBorder="1"/>
    <xf numFmtId="0" fontId="20" fillId="17" borderId="60" xfId="0" applyFont="1" applyFill="1" applyBorder="1"/>
    <xf numFmtId="0" fontId="9" fillId="0" borderId="60" xfId="0" applyFont="1" applyBorder="1"/>
    <xf numFmtId="0" fontId="9" fillId="0" borderId="38" xfId="0" applyFont="1" applyBorder="1"/>
    <xf numFmtId="0" fontId="9" fillId="17" borderId="3" xfId="0" applyFont="1" applyFill="1" applyBorder="1" applyAlignment="1"/>
    <xf numFmtId="0" fontId="20" fillId="18" borderId="38" xfId="0" applyFont="1" applyFill="1" applyBorder="1" applyAlignment="1"/>
    <xf numFmtId="0" fontId="4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4" fillId="7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21" fillId="0" borderId="0" xfId="0" applyFont="1" applyAlignment="1" applyProtection="1">
      <alignment horizontal="right"/>
      <protection locked="0"/>
    </xf>
    <xf numFmtId="0" fontId="22" fillId="0" borderId="0" xfId="0" quotePrefix="1" applyFont="1" applyProtection="1">
      <protection locked="0"/>
    </xf>
    <xf numFmtId="0" fontId="4" fillId="0" borderId="47" xfId="0" applyFont="1" applyBorder="1" applyProtection="1">
      <protection locked="0"/>
    </xf>
    <xf numFmtId="0" fontId="6" fillId="0" borderId="47" xfId="0" applyFont="1" applyBorder="1" applyAlignment="1" applyProtection="1">
      <alignment horizontal="right"/>
      <protection locked="0"/>
    </xf>
    <xf numFmtId="0" fontId="4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4" fillId="7" borderId="0" xfId="0" applyFont="1" applyFill="1" applyProtection="1">
      <protection locked="0"/>
    </xf>
    <xf numFmtId="0" fontId="4" fillId="15" borderId="0" xfId="0" applyFont="1" applyFill="1" applyProtection="1">
      <protection locked="0"/>
    </xf>
    <xf numFmtId="0" fontId="1" fillId="7" borderId="0" xfId="0" applyFont="1" applyFill="1" applyBorder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3" fillId="7" borderId="38" xfId="0" applyFont="1" applyFill="1" applyBorder="1" applyProtection="1">
      <protection locked="0"/>
    </xf>
    <xf numFmtId="0" fontId="24" fillId="7" borderId="38" xfId="0" applyFont="1" applyFill="1" applyBorder="1" applyProtection="1">
      <protection locked="0"/>
    </xf>
    <xf numFmtId="0" fontId="23" fillId="7" borderId="17" xfId="0" applyFont="1" applyFill="1" applyBorder="1" applyProtection="1">
      <protection locked="0"/>
    </xf>
    <xf numFmtId="0" fontId="23" fillId="7" borderId="0" xfId="0" applyFont="1" applyFill="1" applyBorder="1" applyProtection="1">
      <protection locked="0"/>
    </xf>
    <xf numFmtId="0" fontId="27" fillId="7" borderId="2" xfId="1" applyFont="1" applyFill="1" applyBorder="1" applyAlignment="1" applyProtection="1">
      <alignment vertical="center" wrapText="1"/>
      <protection locked="0"/>
    </xf>
    <xf numFmtId="0" fontId="28" fillId="7" borderId="41" xfId="0" applyFont="1" applyFill="1" applyBorder="1" applyAlignment="1" applyProtection="1">
      <alignment vertical="top"/>
      <protection locked="0"/>
    </xf>
    <xf numFmtId="0" fontId="26" fillId="7" borderId="41" xfId="0" applyFont="1" applyFill="1" applyBorder="1" applyAlignment="1" applyProtection="1">
      <alignment vertical="center"/>
      <protection locked="0"/>
    </xf>
    <xf numFmtId="0" fontId="27" fillId="7" borderId="41" xfId="1" applyFont="1" applyFill="1" applyBorder="1" applyAlignment="1" applyProtection="1">
      <alignment vertical="center" wrapText="1"/>
      <protection locked="0"/>
    </xf>
    <xf numFmtId="0" fontId="27" fillId="7" borderId="3" xfId="1" applyFont="1" applyFill="1" applyBorder="1" applyAlignment="1" applyProtection="1">
      <alignment vertical="center" wrapText="1"/>
      <protection locked="0"/>
    </xf>
    <xf numFmtId="0" fontId="28" fillId="7" borderId="11" xfId="0" applyFont="1" applyFill="1" applyBorder="1" applyProtection="1">
      <protection locked="0"/>
    </xf>
    <xf numFmtId="0" fontId="28" fillId="7" borderId="6" xfId="0" applyFont="1" applyFill="1" applyBorder="1" applyAlignment="1" applyProtection="1">
      <alignment horizontal="center"/>
      <protection locked="0"/>
    </xf>
    <xf numFmtId="0" fontId="28" fillId="7" borderId="6" xfId="0" applyFont="1" applyFill="1" applyBorder="1" applyAlignment="1" applyProtection="1">
      <protection locked="0"/>
    </xf>
    <xf numFmtId="0" fontId="28" fillId="7" borderId="18" xfId="0" applyFont="1" applyFill="1" applyBorder="1" applyAlignment="1" applyProtection="1">
      <protection locked="0"/>
    </xf>
    <xf numFmtId="0" fontId="28" fillId="7" borderId="9" xfId="0" applyFont="1" applyFill="1" applyBorder="1" applyAlignment="1" applyProtection="1">
      <alignment horizontal="center"/>
      <protection locked="0"/>
    </xf>
    <xf numFmtId="0" fontId="28" fillId="7" borderId="21" xfId="0" applyFont="1" applyFill="1" applyBorder="1" applyAlignment="1" applyProtection="1">
      <protection locked="0"/>
    </xf>
    <xf numFmtId="49" fontId="28" fillId="7" borderId="24" xfId="0" applyNumberFormat="1" applyFont="1" applyFill="1" applyBorder="1" applyAlignment="1" applyProtection="1">
      <protection locked="0"/>
    </xf>
    <xf numFmtId="0" fontId="28" fillId="7" borderId="50" xfId="0" applyFont="1" applyFill="1" applyBorder="1" applyAlignment="1" applyProtection="1">
      <protection locked="0"/>
    </xf>
    <xf numFmtId="0" fontId="28" fillId="7" borderId="51" xfId="0" applyFont="1" applyFill="1" applyBorder="1" applyAlignment="1" applyProtection="1">
      <alignment horizontal="center"/>
      <protection locked="0"/>
    </xf>
    <xf numFmtId="0" fontId="28" fillId="7" borderId="55" xfId="0" applyFont="1" applyFill="1" applyBorder="1" applyAlignment="1" applyProtection="1">
      <alignment horizontal="center"/>
      <protection locked="0"/>
    </xf>
    <xf numFmtId="0" fontId="28" fillId="18" borderId="27" xfId="0" applyFont="1" applyFill="1" applyBorder="1" applyAlignment="1" applyProtection="1">
      <alignment horizontal="center" vertical="center"/>
      <protection locked="0"/>
    </xf>
    <xf numFmtId="0" fontId="28" fillId="18" borderId="56" xfId="0" applyFont="1" applyFill="1" applyBorder="1" applyAlignment="1" applyProtection="1">
      <alignment horizontal="center" vertical="center"/>
      <protection locked="0"/>
    </xf>
    <xf numFmtId="0" fontId="28" fillId="18" borderId="38" xfId="0" applyFont="1" applyFill="1" applyBorder="1" applyAlignment="1" applyProtection="1">
      <alignment horizontal="center" vertical="center"/>
      <protection locked="0"/>
    </xf>
    <xf numFmtId="0" fontId="28" fillId="18" borderId="23" xfId="0" applyFont="1" applyFill="1" applyBorder="1" applyAlignment="1" applyProtection="1">
      <alignment horizontal="center" vertical="center"/>
      <protection locked="0"/>
    </xf>
    <xf numFmtId="0" fontId="28" fillId="18" borderId="52" xfId="0" applyFont="1" applyFill="1" applyBorder="1" applyAlignment="1" applyProtection="1">
      <alignment horizontal="center" vertical="center"/>
      <protection locked="0"/>
    </xf>
    <xf numFmtId="0" fontId="28" fillId="18" borderId="61" xfId="0" applyFont="1" applyFill="1" applyBorder="1" applyAlignment="1" applyProtection="1">
      <alignment horizontal="center" vertical="center"/>
      <protection locked="0"/>
    </xf>
    <xf numFmtId="0" fontId="31" fillId="6" borderId="30" xfId="0" applyFont="1" applyFill="1" applyBorder="1" applyAlignment="1" applyProtection="1">
      <alignment vertical="center"/>
      <protection locked="0"/>
    </xf>
    <xf numFmtId="0" fontId="28" fillId="6" borderId="31" xfId="0" applyFont="1" applyFill="1" applyBorder="1" applyAlignment="1" applyProtection="1">
      <alignment horizontal="center" vertical="center"/>
      <protection locked="0"/>
    </xf>
    <xf numFmtId="0" fontId="31" fillId="6" borderId="31" xfId="0" applyFont="1" applyFill="1" applyBorder="1" applyAlignment="1" applyProtection="1">
      <alignment vertical="center"/>
      <protection locked="0"/>
    </xf>
    <xf numFmtId="0" fontId="31" fillId="6" borderId="8" xfId="0" applyFont="1" applyFill="1" applyBorder="1" applyAlignment="1" applyProtection="1">
      <alignment vertical="center"/>
      <protection locked="0"/>
    </xf>
    <xf numFmtId="0" fontId="28" fillId="7" borderId="16" xfId="0" applyFont="1" applyFill="1" applyBorder="1" applyAlignment="1" applyProtection="1">
      <alignment horizontal="center" vertical="center"/>
      <protection locked="0"/>
    </xf>
    <xf numFmtId="0" fontId="28" fillId="7" borderId="15" xfId="0" applyFont="1" applyFill="1" applyBorder="1" applyAlignment="1" applyProtection="1">
      <alignment horizontal="center" vertical="center"/>
      <protection locked="0"/>
    </xf>
    <xf numFmtId="0" fontId="23" fillId="21" borderId="25" xfId="0" applyFont="1" applyFill="1" applyBorder="1" applyAlignment="1" applyProtection="1">
      <alignment horizontal="left"/>
      <protection locked="0"/>
    </xf>
    <xf numFmtId="0" fontId="23" fillId="7" borderId="20" xfId="0" applyFont="1" applyFill="1" applyBorder="1" applyProtection="1">
      <protection locked="0"/>
    </xf>
    <xf numFmtId="166" fontId="23" fillId="7" borderId="20" xfId="0" applyNumberFormat="1" applyFont="1" applyFill="1" applyBorder="1" applyProtection="1">
      <protection locked="0"/>
    </xf>
    <xf numFmtId="166" fontId="23" fillId="7" borderId="26" xfId="0" applyNumberFormat="1" applyFont="1" applyFill="1" applyBorder="1" applyProtection="1">
      <protection locked="0"/>
    </xf>
    <xf numFmtId="0" fontId="23" fillId="7" borderId="7" xfId="0" applyFont="1" applyFill="1" applyBorder="1" applyProtection="1">
      <protection locked="0"/>
    </xf>
    <xf numFmtId="164" fontId="23" fillId="7" borderId="14" xfId="0" applyNumberFormat="1" applyFont="1" applyFill="1" applyBorder="1" applyProtection="1">
      <protection locked="0"/>
    </xf>
    <xf numFmtId="165" fontId="23" fillId="7" borderId="14" xfId="0" applyNumberFormat="1" applyFont="1" applyFill="1" applyBorder="1" applyProtection="1">
      <protection locked="0"/>
    </xf>
    <xf numFmtId="0" fontId="23" fillId="7" borderId="14" xfId="0" applyFont="1" applyFill="1" applyBorder="1" applyProtection="1">
      <protection locked="0"/>
    </xf>
    <xf numFmtId="0" fontId="28" fillId="5" borderId="30" xfId="0" applyFont="1" applyFill="1" applyBorder="1" applyAlignment="1" applyProtection="1">
      <protection locked="0"/>
    </xf>
    <xf numFmtId="0" fontId="28" fillId="5" borderId="31" xfId="0" applyFont="1" applyFill="1" applyBorder="1" applyAlignment="1" applyProtection="1">
      <alignment horizontal="center"/>
      <protection locked="0"/>
    </xf>
    <xf numFmtId="0" fontId="28" fillId="5" borderId="31" xfId="0" applyFont="1" applyFill="1" applyBorder="1" applyAlignment="1" applyProtection="1">
      <protection locked="0"/>
    </xf>
    <xf numFmtId="0" fontId="28" fillId="5" borderId="8" xfId="0" applyFont="1" applyFill="1" applyBorder="1" applyAlignment="1" applyProtection="1">
      <protection locked="0"/>
    </xf>
    <xf numFmtId="0" fontId="32" fillId="7" borderId="7" xfId="0" applyFont="1" applyFill="1" applyBorder="1" applyProtection="1">
      <protection locked="0"/>
    </xf>
    <xf numFmtId="0" fontId="23" fillId="7" borderId="20" xfId="0" applyFont="1" applyFill="1" applyBorder="1" applyAlignment="1" applyProtection="1">
      <protection locked="0"/>
    </xf>
    <xf numFmtId="167" fontId="23" fillId="7" borderId="20" xfId="0" applyNumberFormat="1" applyFont="1" applyFill="1" applyBorder="1" applyProtection="1">
      <protection locked="0"/>
    </xf>
    <xf numFmtId="167" fontId="23" fillId="7" borderId="26" xfId="0" applyNumberFormat="1" applyFont="1" applyFill="1" applyBorder="1" applyProtection="1">
      <protection locked="0"/>
    </xf>
    <xf numFmtId="0" fontId="23" fillId="2" borderId="57" xfId="0" applyFont="1" applyFill="1" applyBorder="1" applyAlignment="1" applyProtection="1">
      <alignment horizontal="center"/>
      <protection locked="0"/>
    </xf>
    <xf numFmtId="0" fontId="23" fillId="21" borderId="45" xfId="0" applyFont="1" applyFill="1" applyBorder="1" applyAlignment="1" applyProtection="1">
      <alignment horizontal="left"/>
      <protection locked="0"/>
    </xf>
    <xf numFmtId="167" fontId="23" fillId="7" borderId="12" xfId="0" applyNumberFormat="1" applyFont="1" applyFill="1" applyBorder="1" applyProtection="1">
      <protection locked="0"/>
    </xf>
    <xf numFmtId="0" fontId="24" fillId="23" borderId="30" xfId="0" applyFont="1" applyFill="1" applyBorder="1" applyAlignment="1" applyProtection="1">
      <protection locked="0"/>
    </xf>
    <xf numFmtId="0" fontId="24" fillId="23" borderId="31" xfId="0" applyFont="1" applyFill="1" applyBorder="1" applyAlignment="1" applyProtection="1">
      <alignment horizontal="center"/>
      <protection locked="0"/>
    </xf>
    <xf numFmtId="0" fontId="24" fillId="23" borderId="31" xfId="0" applyFont="1" applyFill="1" applyBorder="1" applyAlignment="1" applyProtection="1">
      <protection locked="0"/>
    </xf>
    <xf numFmtId="0" fontId="24" fillId="23" borderId="8" xfId="0" applyFont="1" applyFill="1" applyBorder="1" applyAlignment="1" applyProtection="1">
      <protection locked="0"/>
    </xf>
    <xf numFmtId="166" fontId="23" fillId="7" borderId="20" xfId="0" applyNumberFormat="1" applyFont="1" applyFill="1" applyBorder="1" applyAlignment="1" applyProtection="1">
      <alignment horizontal="right"/>
      <protection locked="0"/>
    </xf>
    <xf numFmtId="0" fontId="23" fillId="2" borderId="60" xfId="0" applyFont="1" applyFill="1" applyBorder="1" applyAlignment="1" applyProtection="1">
      <alignment horizontal="center"/>
      <protection locked="0"/>
    </xf>
    <xf numFmtId="0" fontId="28" fillId="11" borderId="30" xfId="0" applyFont="1" applyFill="1" applyBorder="1" applyAlignment="1" applyProtection="1">
      <protection locked="0"/>
    </xf>
    <xf numFmtId="0" fontId="28" fillId="11" borderId="31" xfId="0" applyFont="1" applyFill="1" applyBorder="1" applyAlignment="1" applyProtection="1">
      <alignment horizontal="center"/>
      <protection locked="0"/>
    </xf>
    <xf numFmtId="0" fontId="28" fillId="11" borderId="31" xfId="0" applyFont="1" applyFill="1" applyBorder="1" applyAlignment="1" applyProtection="1">
      <protection locked="0"/>
    </xf>
    <xf numFmtId="0" fontId="28" fillId="11" borderId="8" xfId="0" applyFont="1" applyFill="1" applyBorder="1" applyAlignment="1" applyProtection="1">
      <protection locked="0"/>
    </xf>
    <xf numFmtId="0" fontId="23" fillId="21" borderId="10" xfId="0" applyFont="1" applyFill="1" applyBorder="1" applyAlignment="1" applyProtection="1">
      <alignment horizontal="left"/>
      <protection locked="0"/>
    </xf>
    <xf numFmtId="166" fontId="23" fillId="7" borderId="1" xfId="0" applyNumberFormat="1" applyFont="1" applyFill="1" applyBorder="1" applyProtection="1">
      <protection locked="0"/>
    </xf>
    <xf numFmtId="0" fontId="23" fillId="0" borderId="58" xfId="0" applyFont="1" applyFill="1" applyBorder="1" applyAlignment="1" applyProtection="1">
      <protection locked="0"/>
    </xf>
    <xf numFmtId="0" fontId="23" fillId="0" borderId="44" xfId="0" applyFont="1" applyBorder="1" applyProtection="1">
      <protection locked="0"/>
    </xf>
    <xf numFmtId="0" fontId="28" fillId="12" borderId="30" xfId="0" applyFont="1" applyFill="1" applyBorder="1" applyAlignment="1" applyProtection="1">
      <alignment horizontal="center"/>
      <protection locked="0"/>
    </xf>
    <xf numFmtId="0" fontId="28" fillId="12" borderId="31" xfId="0" applyFont="1" applyFill="1" applyBorder="1" applyAlignment="1" applyProtection="1">
      <alignment horizontal="center"/>
      <protection locked="0"/>
    </xf>
    <xf numFmtId="0" fontId="23" fillId="12" borderId="31" xfId="0" applyFont="1" applyFill="1" applyBorder="1" applyAlignment="1" applyProtection="1">
      <protection locked="0"/>
    </xf>
    <xf numFmtId="0" fontId="23" fillId="12" borderId="8" xfId="0" applyFont="1" applyFill="1" applyBorder="1" applyAlignment="1" applyProtection="1">
      <protection locked="0"/>
    </xf>
    <xf numFmtId="0" fontId="23" fillId="25" borderId="20" xfId="0" applyFont="1" applyFill="1" applyBorder="1" applyProtection="1">
      <protection locked="0"/>
    </xf>
    <xf numFmtId="166" fontId="23" fillId="7" borderId="20" xfId="0" applyNumberFormat="1" applyFont="1" applyFill="1" applyBorder="1" applyAlignment="1" applyProtection="1">
      <protection locked="0"/>
    </xf>
    <xf numFmtId="0" fontId="23" fillId="25" borderId="7" xfId="0" applyFont="1" applyFill="1" applyBorder="1" applyProtection="1">
      <protection locked="0"/>
    </xf>
    <xf numFmtId="0" fontId="23" fillId="23" borderId="30" xfId="0" applyFont="1" applyFill="1" applyBorder="1" applyAlignment="1" applyProtection="1">
      <protection locked="0"/>
    </xf>
    <xf numFmtId="0" fontId="23" fillId="23" borderId="31" xfId="0" applyFont="1" applyFill="1" applyBorder="1" applyAlignment="1" applyProtection="1">
      <alignment horizontal="center"/>
      <protection locked="0"/>
    </xf>
    <xf numFmtId="0" fontId="23" fillId="23" borderId="31" xfId="0" applyFont="1" applyFill="1" applyBorder="1" applyAlignment="1" applyProtection="1">
      <protection locked="0"/>
    </xf>
    <xf numFmtId="0" fontId="23" fillId="23" borderId="8" xfId="0" applyFont="1" applyFill="1" applyBorder="1" applyAlignment="1" applyProtection="1">
      <protection locked="0"/>
    </xf>
    <xf numFmtId="166" fontId="23" fillId="7" borderId="53" xfId="0" applyNumberFormat="1" applyFont="1" applyFill="1" applyBorder="1" applyAlignment="1" applyProtection="1">
      <protection locked="0"/>
    </xf>
    <xf numFmtId="166" fontId="23" fillId="7" borderId="63" xfId="0" applyNumberFormat="1" applyFont="1" applyFill="1" applyBorder="1" applyProtection="1">
      <protection locked="0"/>
    </xf>
    <xf numFmtId="0" fontId="28" fillId="20" borderId="30" xfId="0" applyFont="1" applyFill="1" applyBorder="1" applyAlignment="1" applyProtection="1">
      <alignment horizontal="center"/>
      <protection locked="0"/>
    </xf>
    <xf numFmtId="0" fontId="28" fillId="20" borderId="31" xfId="0" applyFont="1" applyFill="1" applyBorder="1" applyAlignment="1" applyProtection="1">
      <alignment horizontal="center"/>
      <protection locked="0"/>
    </xf>
    <xf numFmtId="0" fontId="23" fillId="20" borderId="31" xfId="0" applyFont="1" applyFill="1" applyBorder="1" applyAlignment="1" applyProtection="1">
      <protection locked="0"/>
    </xf>
    <xf numFmtId="0" fontId="23" fillId="20" borderId="8" xfId="0" applyFont="1" applyFill="1" applyBorder="1" applyAlignment="1" applyProtection="1">
      <protection locked="0"/>
    </xf>
    <xf numFmtId="0" fontId="23" fillId="25" borderId="7" xfId="0" applyFont="1" applyFill="1" applyBorder="1" applyAlignment="1" applyProtection="1">
      <protection locked="0"/>
    </xf>
    <xf numFmtId="0" fontId="28" fillId="9" borderId="30" xfId="0" applyFont="1" applyFill="1" applyBorder="1" applyAlignment="1" applyProtection="1">
      <alignment horizontal="center"/>
      <protection locked="0"/>
    </xf>
    <xf numFmtId="0" fontId="28" fillId="9" borderId="31" xfId="0" applyFont="1" applyFill="1" applyBorder="1" applyAlignment="1" applyProtection="1">
      <alignment horizontal="center"/>
      <protection locked="0"/>
    </xf>
    <xf numFmtId="0" fontId="23" fillId="9" borderId="31" xfId="0" applyFont="1" applyFill="1" applyBorder="1" applyAlignment="1" applyProtection="1">
      <protection locked="0"/>
    </xf>
    <xf numFmtId="0" fontId="23" fillId="9" borderId="8" xfId="0" applyFont="1" applyFill="1" applyBorder="1" applyAlignment="1" applyProtection="1">
      <protection locked="0"/>
    </xf>
    <xf numFmtId="0" fontId="23" fillId="7" borderId="1" xfId="0" applyFont="1" applyFill="1" applyBorder="1" applyAlignment="1" applyProtection="1">
      <alignment horizontal="left"/>
      <protection locked="0"/>
    </xf>
    <xf numFmtId="166" fontId="23" fillId="7" borderId="12" xfId="0" applyNumberFormat="1" applyFont="1" applyFill="1" applyBorder="1" applyProtection="1">
      <protection locked="0"/>
    </xf>
    <xf numFmtId="0" fontId="23" fillId="25" borderId="1" xfId="0" applyFont="1" applyFill="1" applyBorder="1" applyAlignment="1" applyProtection="1">
      <alignment horizontal="left"/>
      <protection locked="0"/>
    </xf>
    <xf numFmtId="0" fontId="23" fillId="23" borderId="30" xfId="0" applyFont="1" applyFill="1" applyBorder="1" applyAlignment="1" applyProtection="1">
      <alignment horizontal="left"/>
      <protection locked="0"/>
    </xf>
    <xf numFmtId="0" fontId="23" fillId="7" borderId="20" xfId="0" applyFont="1" applyFill="1" applyBorder="1" applyAlignment="1" applyProtection="1">
      <alignment horizontal="left"/>
      <protection locked="0"/>
    </xf>
    <xf numFmtId="166" fontId="23" fillId="7" borderId="5" xfId="0" applyNumberFormat="1" applyFont="1" applyFill="1" applyBorder="1" applyAlignment="1" applyProtection="1">
      <alignment horizontal="right"/>
      <protection locked="0"/>
    </xf>
    <xf numFmtId="0" fontId="23" fillId="9" borderId="30" xfId="0" applyFont="1" applyFill="1" applyBorder="1" applyAlignment="1" applyProtection="1">
      <alignment horizontal="left"/>
      <protection locked="0"/>
    </xf>
    <xf numFmtId="0" fontId="23" fillId="9" borderId="31" xfId="0" applyFont="1" applyFill="1" applyBorder="1" applyAlignment="1" applyProtection="1">
      <alignment horizontal="center"/>
      <protection locked="0"/>
    </xf>
    <xf numFmtId="0" fontId="23" fillId="25" borderId="20" xfId="0" applyFont="1" applyFill="1" applyBorder="1" applyAlignment="1" applyProtection="1">
      <protection locked="0"/>
    </xf>
    <xf numFmtId="0" fontId="23" fillId="7" borderId="34" xfId="0" applyFont="1" applyFill="1" applyBorder="1" applyProtection="1">
      <protection locked="0"/>
    </xf>
    <xf numFmtId="0" fontId="23" fillId="7" borderId="0" xfId="0" applyFont="1" applyFill="1" applyBorder="1" applyAlignment="1" applyProtection="1">
      <protection locked="0"/>
    </xf>
    <xf numFmtId="0" fontId="23" fillId="0" borderId="2" xfId="0" applyFont="1" applyBorder="1" applyAlignment="1" applyProtection="1">
      <alignment horizontal="center"/>
      <protection locked="0"/>
    </xf>
    <xf numFmtId="0" fontId="23" fillId="7" borderId="1" xfId="0" applyFont="1" applyFill="1" applyBorder="1" applyProtection="1">
      <protection locked="0"/>
    </xf>
    <xf numFmtId="2" fontId="32" fillId="4" borderId="1" xfId="0" applyNumberFormat="1" applyFont="1" applyFill="1" applyBorder="1" applyProtection="1">
      <protection locked="0"/>
    </xf>
    <xf numFmtId="0" fontId="23" fillId="0" borderId="1" xfId="0" applyFont="1" applyBorder="1" applyProtection="1">
      <protection locked="0"/>
    </xf>
    <xf numFmtId="0" fontId="23" fillId="3" borderId="24" xfId="0" applyFont="1" applyFill="1" applyBorder="1" applyAlignment="1" applyProtection="1">
      <protection locked="0"/>
    </xf>
    <xf numFmtId="0" fontId="34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/>
    </xf>
    <xf numFmtId="0" fontId="23" fillId="7" borderId="14" xfId="0" applyFont="1" applyFill="1" applyBorder="1" applyAlignment="1" applyProtection="1">
      <protection locked="0"/>
    </xf>
    <xf numFmtId="0" fontId="23" fillId="7" borderId="7" xfId="0" applyFont="1" applyFill="1" applyBorder="1" applyAlignment="1" applyProtection="1">
      <protection locked="0"/>
    </xf>
    <xf numFmtId="0" fontId="23" fillId="7" borderId="1" xfId="0" applyFont="1" applyFill="1" applyBorder="1" applyAlignme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protection locked="0"/>
    </xf>
    <xf numFmtId="0" fontId="23" fillId="7" borderId="36" xfId="0" applyFont="1" applyFill="1" applyBorder="1" applyAlignment="1" applyProtection="1">
      <protection locked="0"/>
    </xf>
    <xf numFmtId="0" fontId="15" fillId="0" borderId="0" xfId="0" applyFont="1" applyAlignment="1">
      <alignment horizontal="left"/>
    </xf>
    <xf numFmtId="0" fontId="11" fillId="0" borderId="0" xfId="0" applyFont="1" applyAlignment="1"/>
    <xf numFmtId="0" fontId="18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23" fillId="22" borderId="42" xfId="0" applyFont="1" applyFill="1" applyBorder="1" applyAlignment="1" applyProtection="1">
      <alignment horizontal="center"/>
      <protection locked="0"/>
    </xf>
    <xf numFmtId="0" fontId="23" fillId="22" borderId="44" xfId="0" applyFont="1" applyFill="1" applyBorder="1" applyAlignment="1" applyProtection="1">
      <alignment horizontal="center"/>
      <protection locked="0"/>
    </xf>
    <xf numFmtId="0" fontId="23" fillId="22" borderId="43" xfId="0" applyFont="1" applyFill="1" applyBorder="1" applyAlignment="1" applyProtection="1">
      <alignment horizontal="center"/>
      <protection locked="0"/>
    </xf>
    <xf numFmtId="0" fontId="23" fillId="7" borderId="30" xfId="0" applyFont="1" applyFill="1" applyBorder="1" applyAlignment="1" applyProtection="1">
      <alignment horizontal="center"/>
      <protection locked="0"/>
    </xf>
    <xf numFmtId="0" fontId="23" fillId="7" borderId="31" xfId="0" applyFont="1" applyFill="1" applyBorder="1" applyAlignment="1" applyProtection="1">
      <alignment horizontal="center"/>
      <protection locked="0"/>
    </xf>
    <xf numFmtId="0" fontId="23" fillId="7" borderId="8" xfId="0" applyFont="1" applyFill="1" applyBorder="1" applyAlignment="1" applyProtection="1">
      <alignment horizontal="center"/>
      <protection locked="0"/>
    </xf>
    <xf numFmtId="0" fontId="33" fillId="0" borderId="59" xfId="0" applyFont="1" applyBorder="1" applyAlignment="1" applyProtection="1">
      <alignment horizontal="center"/>
      <protection locked="0"/>
    </xf>
    <xf numFmtId="0" fontId="33" fillId="0" borderId="44" xfId="0" applyFont="1" applyBorder="1" applyAlignment="1" applyProtection="1">
      <alignment horizontal="center"/>
      <protection locked="0"/>
    </xf>
    <xf numFmtId="0" fontId="33" fillId="0" borderId="58" xfId="0" applyFont="1" applyBorder="1" applyAlignment="1" applyProtection="1">
      <alignment horizontal="center"/>
      <protection locked="0"/>
    </xf>
    <xf numFmtId="0" fontId="23" fillId="7" borderId="1" xfId="0" applyFont="1" applyFill="1" applyBorder="1" applyAlignment="1" applyProtection="1">
      <protection locked="0"/>
    </xf>
    <xf numFmtId="0" fontId="31" fillId="9" borderId="31" xfId="0" applyFont="1" applyFill="1" applyBorder="1" applyAlignment="1" applyProtection="1">
      <alignment horizontal="center"/>
      <protection locked="0"/>
    </xf>
    <xf numFmtId="0" fontId="23" fillId="7" borderId="14" xfId="0" applyFont="1" applyFill="1" applyBorder="1" applyAlignment="1" applyProtection="1">
      <protection locked="0"/>
    </xf>
    <xf numFmtId="0" fontId="23" fillId="7" borderId="7" xfId="0" applyFont="1" applyFill="1" applyBorder="1" applyAlignment="1" applyProtection="1">
      <protection locked="0"/>
    </xf>
    <xf numFmtId="0" fontId="28" fillId="7" borderId="42" xfId="0" applyNumberFormat="1" applyFont="1" applyFill="1" applyBorder="1" applyAlignment="1" applyProtection="1">
      <alignment horizontal="center" vertical="top" wrapText="1"/>
      <protection locked="0"/>
    </xf>
    <xf numFmtId="0" fontId="28" fillId="7" borderId="44" xfId="0" applyNumberFormat="1" applyFont="1" applyFill="1" applyBorder="1" applyAlignment="1" applyProtection="1">
      <alignment horizontal="center" vertical="top" wrapText="1"/>
      <protection locked="0"/>
    </xf>
    <xf numFmtId="0" fontId="28" fillId="7" borderId="43" xfId="0" applyNumberFormat="1" applyFont="1" applyFill="1" applyBorder="1" applyAlignment="1" applyProtection="1">
      <alignment horizontal="center" vertical="top" wrapText="1"/>
      <protection locked="0"/>
    </xf>
    <xf numFmtId="0" fontId="26" fillId="7" borderId="0" xfId="0" applyFont="1" applyFill="1" applyBorder="1" applyAlignment="1" applyProtection="1">
      <alignment horizontal="center" vertical="center"/>
      <protection locked="0"/>
    </xf>
    <xf numFmtId="0" fontId="29" fillId="7" borderId="41" xfId="1" applyFont="1" applyFill="1" applyBorder="1" applyAlignment="1" applyProtection="1">
      <alignment horizontal="center" vertical="center"/>
      <protection locked="0"/>
    </xf>
    <xf numFmtId="0" fontId="23" fillId="7" borderId="44" xfId="0" applyFont="1" applyFill="1" applyBorder="1" applyAlignment="1" applyProtection="1">
      <alignment horizontal="center"/>
      <protection locked="0"/>
    </xf>
    <xf numFmtId="0" fontId="25" fillId="7" borderId="0" xfId="0" applyFont="1" applyFill="1" applyBorder="1" applyAlignment="1" applyProtection="1">
      <alignment horizontal="center" vertical="center"/>
      <protection locked="0"/>
    </xf>
    <xf numFmtId="0" fontId="23" fillId="7" borderId="35" xfId="0" applyFont="1" applyFill="1" applyBorder="1" applyAlignment="1" applyProtection="1">
      <protection locked="0"/>
    </xf>
    <xf numFmtId="0" fontId="23" fillId="7" borderId="49" xfId="0" applyFont="1" applyFill="1" applyBorder="1" applyAlignment="1" applyProtection="1">
      <protection locked="0"/>
    </xf>
    <xf numFmtId="0" fontId="23" fillId="7" borderId="15" xfId="0" applyFont="1" applyFill="1" applyBorder="1" applyAlignment="1" applyProtection="1">
      <protection locked="0"/>
    </xf>
    <xf numFmtId="0" fontId="23" fillId="7" borderId="16" xfId="0" applyFont="1" applyFill="1" applyBorder="1" applyAlignment="1" applyProtection="1">
      <protection locked="0"/>
    </xf>
    <xf numFmtId="0" fontId="23" fillId="7" borderId="18" xfId="0" applyFont="1" applyFill="1" applyBorder="1" applyAlignment="1" applyProtection="1">
      <protection locked="0"/>
    </xf>
    <xf numFmtId="0" fontId="23" fillId="7" borderId="19" xfId="0" applyFont="1" applyFill="1" applyBorder="1" applyAlignment="1" applyProtection="1">
      <protection locked="0"/>
    </xf>
    <xf numFmtId="14" fontId="28" fillId="7" borderId="18" xfId="0" applyNumberFormat="1" applyFont="1" applyFill="1" applyBorder="1" applyAlignment="1" applyProtection="1">
      <alignment horizontal="center"/>
      <protection locked="0"/>
    </xf>
    <xf numFmtId="0" fontId="28" fillId="7" borderId="19" xfId="0" applyFont="1" applyFill="1" applyBorder="1" applyAlignment="1" applyProtection="1">
      <alignment horizontal="center"/>
      <protection locked="0"/>
    </xf>
    <xf numFmtId="0" fontId="23" fillId="7" borderId="36" xfId="0" applyFont="1" applyFill="1" applyBorder="1" applyAlignment="1" applyProtection="1">
      <protection locked="0"/>
    </xf>
    <xf numFmtId="0" fontId="23" fillId="7" borderId="34" xfId="0" applyFont="1" applyFill="1" applyBorder="1" applyAlignment="1" applyProtection="1">
      <protection locked="0"/>
    </xf>
    <xf numFmtId="0" fontId="5" fillId="7" borderId="18" xfId="0" applyFont="1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30" fillId="18" borderId="54" xfId="0" applyFont="1" applyFill="1" applyBorder="1" applyAlignment="1" applyProtection="1">
      <alignment horizontal="center" vertical="center"/>
      <protection locked="0"/>
    </xf>
    <xf numFmtId="0" fontId="30" fillId="18" borderId="17" xfId="0" applyFont="1" applyFill="1" applyBorder="1" applyAlignment="1" applyProtection="1">
      <alignment horizontal="center" vertical="center"/>
      <protection locked="0"/>
    </xf>
    <xf numFmtId="0" fontId="23" fillId="7" borderId="18" xfId="0" applyFont="1" applyFill="1" applyBorder="1" applyAlignment="1" applyProtection="1">
      <alignment horizontal="right"/>
      <protection locked="0"/>
    </xf>
    <xf numFmtId="0" fontId="23" fillId="7" borderId="19" xfId="0" applyFont="1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protection locked="0"/>
    </xf>
    <xf numFmtId="0" fontId="23" fillId="7" borderId="6" xfId="0" applyFont="1" applyFill="1" applyBorder="1" applyAlignment="1" applyProtection="1">
      <alignment horizontal="center" vertical="center"/>
      <protection locked="0"/>
    </xf>
    <xf numFmtId="0" fontId="23" fillId="7" borderId="1" xfId="0" applyFont="1" applyFill="1" applyBorder="1" applyAlignment="1" applyProtection="1">
      <alignment horizontal="center" vertical="center"/>
      <protection locked="0"/>
    </xf>
    <xf numFmtId="0" fontId="23" fillId="0" borderId="37" xfId="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2" fontId="24" fillId="4" borderId="1" xfId="0" applyNumberFormat="1" applyFont="1" applyFill="1" applyBorder="1" applyAlignment="1" applyProtection="1">
      <alignment horizontal="center" vertical="center"/>
      <protection locked="0"/>
    </xf>
    <xf numFmtId="2" fontId="24" fillId="4" borderId="24" xfId="0" applyNumberFormat="1" applyFont="1" applyFill="1" applyBorder="1" applyAlignment="1" applyProtection="1">
      <alignment horizontal="center" vertical="center"/>
      <protection locked="0"/>
    </xf>
    <xf numFmtId="2" fontId="32" fillId="4" borderId="1" xfId="0" applyNumberFormat="1" applyFont="1" applyFill="1" applyBorder="1" applyAlignment="1" applyProtection="1">
      <alignment horizontal="center" vertical="center"/>
      <protection locked="0"/>
    </xf>
    <xf numFmtId="2" fontId="32" fillId="4" borderId="24" xfId="0" applyNumberFormat="1" applyFont="1" applyFill="1" applyBorder="1" applyAlignment="1" applyProtection="1">
      <alignment horizontal="center" vertical="center"/>
      <protection locked="0"/>
    </xf>
    <xf numFmtId="2" fontId="32" fillId="7" borderId="1" xfId="0" applyNumberFormat="1" applyFont="1" applyFill="1" applyBorder="1" applyAlignment="1" applyProtection="1">
      <alignment horizontal="center" vertical="center"/>
      <protection locked="0"/>
    </xf>
    <xf numFmtId="2" fontId="32" fillId="7" borderId="24" xfId="0" applyNumberFormat="1" applyFont="1" applyFill="1" applyBorder="1" applyAlignment="1" applyProtection="1">
      <alignment horizontal="center" vertical="center"/>
      <protection locked="0"/>
    </xf>
    <xf numFmtId="167" fontId="23" fillId="4" borderId="12" xfId="0" applyNumberFormat="1" applyFont="1" applyFill="1" applyBorder="1" applyAlignment="1" applyProtection="1">
      <alignment horizontal="center" vertical="center"/>
      <protection locked="0"/>
    </xf>
    <xf numFmtId="167" fontId="23" fillId="4" borderId="22" xfId="0" applyNumberFormat="1" applyFont="1" applyFill="1" applyBorder="1" applyAlignment="1" applyProtection="1">
      <alignment horizontal="center" vertical="center"/>
      <protection locked="0"/>
    </xf>
    <xf numFmtId="0" fontId="23" fillId="2" borderId="11" xfId="0" applyFont="1" applyFill="1" applyBorder="1" applyAlignment="1" applyProtection="1">
      <alignment horizontal="center"/>
      <protection locked="0"/>
    </xf>
    <xf numFmtId="0" fontId="23" fillId="2" borderId="6" xfId="0" applyFont="1" applyFill="1" applyBorder="1" applyAlignment="1" applyProtection="1">
      <alignment horizontal="center"/>
      <protection locked="0"/>
    </xf>
    <xf numFmtId="0" fontId="24" fillId="2" borderId="6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9" fontId="23" fillId="2" borderId="6" xfId="0" applyNumberFormat="1" applyFont="1" applyFill="1" applyBorder="1" applyAlignment="1" applyProtection="1">
      <alignment horizontal="center" vertical="center"/>
      <protection locked="0"/>
    </xf>
    <xf numFmtId="9" fontId="23" fillId="2" borderId="1" xfId="0" applyNumberFormat="1" applyFont="1" applyFill="1" applyBorder="1" applyAlignment="1" applyProtection="1">
      <alignment horizontal="center" vertical="center"/>
      <protection locked="0"/>
    </xf>
    <xf numFmtId="9" fontId="23" fillId="7" borderId="6" xfId="0" applyNumberFormat="1" applyFont="1" applyFill="1" applyBorder="1" applyAlignment="1" applyProtection="1">
      <alignment horizontal="center" vertical="center"/>
      <protection locked="0"/>
    </xf>
    <xf numFmtId="9" fontId="23" fillId="7" borderId="1" xfId="0" applyNumberFormat="1" applyFont="1" applyFill="1" applyBorder="1" applyAlignment="1" applyProtection="1">
      <alignment horizontal="center" vertical="center"/>
      <protection locked="0"/>
    </xf>
    <xf numFmtId="0" fontId="23" fillId="21" borderId="45" xfId="0" applyFont="1" applyFill="1" applyBorder="1" applyAlignment="1" applyProtection="1">
      <alignment horizontal="center"/>
      <protection locked="0"/>
    </xf>
    <xf numFmtId="0" fontId="23" fillId="21" borderId="13" xfId="0" applyFont="1" applyFill="1" applyBorder="1" applyAlignment="1" applyProtection="1">
      <alignment horizontal="center"/>
      <protection locked="0"/>
    </xf>
    <xf numFmtId="0" fontId="23" fillId="21" borderId="62" xfId="0" applyFont="1" applyFill="1" applyBorder="1" applyAlignment="1" applyProtection="1">
      <alignment horizontal="center"/>
      <protection locked="0"/>
    </xf>
    <xf numFmtId="0" fontId="23" fillId="0" borderId="44" xfId="0" applyFont="1" applyBorder="1" applyAlignment="1" applyProtection="1">
      <alignment horizontal="center"/>
      <protection locked="0"/>
    </xf>
    <xf numFmtId="0" fontId="23" fillId="7" borderId="35" xfId="0" applyFont="1" applyFill="1" applyBorder="1" applyAlignment="1" applyProtection="1">
      <alignment horizontal="center"/>
      <protection locked="0"/>
    </xf>
    <xf numFmtId="0" fontId="23" fillId="7" borderId="49" xfId="0" applyFont="1" applyFill="1" applyBorder="1" applyAlignment="1" applyProtection="1">
      <alignment horizontal="center"/>
      <protection locked="0"/>
    </xf>
    <xf numFmtId="0" fontId="23" fillId="7" borderId="18" xfId="0" applyFont="1" applyFill="1" applyBorder="1" applyAlignment="1" applyProtection="1">
      <alignment horizontal="center"/>
      <protection locked="0"/>
    </xf>
    <xf numFmtId="0" fontId="23" fillId="7" borderId="19" xfId="0" applyFont="1" applyFill="1" applyBorder="1" applyAlignment="1" applyProtection="1">
      <alignment horizontal="center"/>
      <protection locked="0"/>
    </xf>
    <xf numFmtId="0" fontId="23" fillId="7" borderId="14" xfId="0" applyFont="1" applyFill="1" applyBorder="1" applyAlignment="1" applyProtection="1">
      <alignment horizontal="center"/>
      <protection locked="0"/>
    </xf>
    <xf numFmtId="0" fontId="23" fillId="7" borderId="7" xfId="0" applyFont="1" applyFill="1" applyBorder="1" applyAlignment="1" applyProtection="1">
      <alignment horizontal="center"/>
      <protection locked="0"/>
    </xf>
    <xf numFmtId="0" fontId="4" fillId="7" borderId="36" xfId="0" applyFont="1" applyFill="1" applyBorder="1" applyAlignment="1">
      <alignment horizontal="center" vertical="center" textRotation="45"/>
    </xf>
    <xf numFmtId="0" fontId="4" fillId="7" borderId="15" xfId="0" applyFont="1" applyFill="1" applyBorder="1" applyAlignment="1">
      <alignment horizontal="center" vertical="center" textRotation="45"/>
    </xf>
    <xf numFmtId="0" fontId="4" fillId="7" borderId="35" xfId="0" applyFont="1" applyFill="1" applyBorder="1" applyAlignment="1">
      <alignment horizontal="center" vertical="center" textRotation="45"/>
    </xf>
    <xf numFmtId="0" fontId="15" fillId="0" borderId="0" xfId="0" applyFont="1" applyAlignment="1">
      <alignment horizontal="left"/>
    </xf>
    <xf numFmtId="0" fontId="11" fillId="0" borderId="0" xfId="0" applyFont="1" applyAlignment="1"/>
    <xf numFmtId="0" fontId="12" fillId="14" borderId="24" xfId="0" applyFont="1" applyFill="1" applyBorder="1" applyAlignment="1">
      <alignment horizontal="center"/>
    </xf>
    <xf numFmtId="0" fontId="12" fillId="10" borderId="30" xfId="0" applyFont="1" applyFill="1" applyBorder="1" applyAlignment="1">
      <alignment horizontal="center"/>
    </xf>
    <xf numFmtId="0" fontId="12" fillId="10" borderId="31" xfId="0" applyFont="1" applyFill="1" applyBorder="1" applyAlignment="1">
      <alignment horizontal="center"/>
    </xf>
    <xf numFmtId="0" fontId="12" fillId="10" borderId="8" xfId="0" applyFont="1" applyFill="1" applyBorder="1" applyAlignment="1">
      <alignment horizontal="center"/>
    </xf>
    <xf numFmtId="0" fontId="12" fillId="18" borderId="30" xfId="0" applyFont="1" applyFill="1" applyBorder="1" applyAlignment="1">
      <alignment horizontal="center"/>
    </xf>
    <xf numFmtId="0" fontId="12" fillId="18" borderId="31" xfId="0" applyFont="1" applyFill="1" applyBorder="1" applyAlignment="1">
      <alignment horizontal="center"/>
    </xf>
    <xf numFmtId="0" fontId="12" fillId="18" borderId="8" xfId="0" applyFont="1" applyFill="1" applyBorder="1" applyAlignment="1">
      <alignment horizontal="center"/>
    </xf>
    <xf numFmtId="0" fontId="12" fillId="13" borderId="30" xfId="0" applyFont="1" applyFill="1" applyBorder="1" applyAlignment="1">
      <alignment horizontal="center"/>
    </xf>
    <xf numFmtId="0" fontId="12" fillId="13" borderId="31" xfId="0" applyFont="1" applyFill="1" applyBorder="1" applyAlignment="1">
      <alignment horizontal="center"/>
    </xf>
    <xf numFmtId="0" fontId="12" fillId="13" borderId="8" xfId="0" applyFont="1" applyFill="1" applyBorder="1" applyAlignment="1">
      <alignment horizontal="center"/>
    </xf>
    <xf numFmtId="0" fontId="11" fillId="7" borderId="36" xfId="0" applyFont="1" applyFill="1" applyBorder="1" applyAlignment="1">
      <alignment horizontal="center" vertical="center" textRotation="45"/>
    </xf>
    <xf numFmtId="0" fontId="11" fillId="7" borderId="15" xfId="0" applyFont="1" applyFill="1" applyBorder="1" applyAlignment="1">
      <alignment horizontal="center" vertical="center" textRotation="45"/>
    </xf>
    <xf numFmtId="0" fontId="11" fillId="7" borderId="35" xfId="0" applyFont="1" applyFill="1" applyBorder="1" applyAlignment="1">
      <alignment horizontal="center" vertical="center" textRotation="45"/>
    </xf>
    <xf numFmtId="0" fontId="12" fillId="8" borderId="27" xfId="0" applyFont="1" applyFill="1" applyBorder="1" applyAlignment="1">
      <alignment horizontal="center"/>
    </xf>
    <xf numFmtId="0" fontId="12" fillId="8" borderId="28" xfId="0" applyFont="1" applyFill="1" applyBorder="1" applyAlignment="1">
      <alignment horizontal="center"/>
    </xf>
    <xf numFmtId="0" fontId="12" fillId="8" borderId="29" xfId="0" applyFont="1" applyFill="1" applyBorder="1" applyAlignment="1">
      <alignment horizontal="center"/>
    </xf>
    <xf numFmtId="0" fontId="13" fillId="11" borderId="27" xfId="0" applyFont="1" applyFill="1" applyBorder="1" applyAlignment="1">
      <alignment horizontal="center"/>
    </xf>
    <xf numFmtId="0" fontId="13" fillId="11" borderId="28" xfId="0" applyFont="1" applyFill="1" applyBorder="1" applyAlignment="1">
      <alignment horizontal="center"/>
    </xf>
    <xf numFmtId="0" fontId="13" fillId="11" borderId="29" xfId="0" applyFont="1" applyFill="1" applyBorder="1" applyAlignment="1">
      <alignment horizontal="center"/>
    </xf>
    <xf numFmtId="0" fontId="20" fillId="18" borderId="30" xfId="0" applyFont="1" applyFill="1" applyBorder="1" applyAlignment="1">
      <alignment horizontal="center"/>
    </xf>
    <xf numFmtId="0" fontId="20" fillId="18" borderId="31" xfId="0" applyFont="1" applyFill="1" applyBorder="1" applyAlignment="1">
      <alignment horizontal="center"/>
    </xf>
    <xf numFmtId="0" fontId="20" fillId="18" borderId="8" xfId="0" applyFont="1" applyFill="1" applyBorder="1" applyAlignment="1">
      <alignment horizontal="center"/>
    </xf>
    <xf numFmtId="0" fontId="9" fillId="7" borderId="67" xfId="0" applyFont="1" applyFill="1" applyBorder="1" applyAlignment="1">
      <alignment horizontal="center" vertical="center" textRotation="45"/>
    </xf>
    <xf numFmtId="0" fontId="9" fillId="7" borderId="68" xfId="0" applyFont="1" applyFill="1" applyBorder="1" applyAlignment="1">
      <alignment horizontal="center" vertical="center" textRotation="45"/>
    </xf>
    <xf numFmtId="0" fontId="9" fillId="7" borderId="69" xfId="0" applyFont="1" applyFill="1" applyBorder="1" applyAlignment="1">
      <alignment horizontal="center" vertical="center" textRotation="45"/>
    </xf>
    <xf numFmtId="0" fontId="20" fillId="10" borderId="30" xfId="0" applyFont="1" applyFill="1" applyBorder="1" applyAlignment="1">
      <alignment horizontal="center"/>
    </xf>
    <xf numFmtId="0" fontId="20" fillId="10" borderId="31" xfId="0" applyFont="1" applyFill="1" applyBorder="1" applyAlignment="1">
      <alignment horizontal="center"/>
    </xf>
    <xf numFmtId="0" fontId="20" fillId="10" borderId="8" xfId="0" applyFont="1" applyFill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/>
    <xf numFmtId="0" fontId="20" fillId="14" borderId="24" xfId="0" applyFont="1" applyFill="1" applyBorder="1" applyAlignment="1">
      <alignment horizontal="center"/>
    </xf>
    <xf numFmtId="49" fontId="36" fillId="7" borderId="50" xfId="2" applyNumberFormat="1" applyFill="1" applyBorder="1" applyAlignment="1" applyProtection="1">
      <alignment horizontal="center"/>
      <protection locked="0"/>
    </xf>
    <xf numFmtId="49" fontId="36" fillId="7" borderId="51" xfId="2" applyNumberFormat="1" applyFill="1" applyBorder="1" applyAlignment="1" applyProtection="1">
      <alignment horizontal="center"/>
      <protection locked="0"/>
    </xf>
    <xf numFmtId="0" fontId="37" fillId="25" borderId="0" xfId="0" applyFont="1" applyFill="1" applyAlignment="1">
      <alignment wrapText="1"/>
    </xf>
  </cellXfs>
  <cellStyles count="3">
    <cellStyle name="Hipervínculo" xfId="1" builtinId="8"/>
    <cellStyle name="Hyperlink" xfId="2" xr:uid="{00000000-000B-0000-0000-000008000000}"/>
    <cellStyle name="Normal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bottom" textRotation="0" wrapText="0" indent="0" justifyLastLine="0" shrinkToFit="0" readingOrder="0"/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</dxf>
    <dxf>
      <border outline="0">
        <right style="medium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1043075</xdr:colOff>
      <xdr:row>0</xdr:row>
      <xdr:rowOff>88105</xdr:rowOff>
    </xdr:from>
    <xdr:to>
      <xdr:col>2</xdr:col>
      <xdr:colOff>2647390</xdr:colOff>
      <xdr:row>2</xdr:row>
      <xdr:rowOff>61646</xdr:rowOff>
    </xdr:to>
    <xdr:pic>
      <xdr:nvPicPr>
        <xdr:cNvPr id="1031" name="Picture 7" descr="alqui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76513" y="88105"/>
          <a:ext cx="1604315" cy="449791"/>
        </a:xfrm>
        <a:prstGeom prst="rect">
          <a:avLst/>
        </a:prstGeom>
        <a:solidFill>
          <a:srgbClr val="FFFF99">
            <a:alpha val="0"/>
          </a:srgbClr>
        </a:solidFill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44978</xdr:colOff>
      <xdr:row>0</xdr:row>
      <xdr:rowOff>25737</xdr:rowOff>
    </xdr:from>
    <xdr:to>
      <xdr:col>2</xdr:col>
      <xdr:colOff>740568</xdr:colOff>
      <xdr:row>2</xdr:row>
      <xdr:rowOff>95250</xdr:rowOff>
    </xdr:to>
    <xdr:pic>
      <xdr:nvPicPr>
        <xdr:cNvPr id="1032" name="Picture 8" descr="Dibujo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78416" y="25737"/>
          <a:ext cx="695590" cy="545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ugusta" displayName="Augusta" ref="H1:H13" totalsRowShown="0" dataDxfId="29" tableBorderDxfId="28" headerRowCellStyle="Normal">
  <autoFilter ref="H1:H13" xr:uid="{00000000-0009-0000-0100-000001000000}"/>
  <tableColumns count="1">
    <tableColumn id="1" xr3:uid="{00000000-0010-0000-0000-000001000000}" name="Augusta" dataDxfId="27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Azul11" displayName="Azul11" ref="C105:C109" totalsRowShown="0" dataDxfId="2" tableBorderDxfId="1">
  <autoFilter ref="C105:C109" xr:uid="{00000000-0009-0000-0100-00000A000000}"/>
  <tableColumns count="1">
    <tableColumn id="1" xr3:uid="{00000000-0010-0000-0900-000001000000}" name="Azul" dataDxfId="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Luna" displayName="Luna" ref="I1:I9" totalsRowShown="0" dataDxfId="26" tableBorderDxfId="25" headerRowCellStyle="Normal">
  <autoFilter ref="I1:I9" xr:uid="{00000000-0009-0000-0100-000002000000}"/>
  <tableColumns count="1">
    <tableColumn id="1" xr3:uid="{00000000-0010-0000-0100-000001000000}" name="Luna" dataDxfId="24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Ambiente" displayName="Ambiente" ref="J1:J9" totalsRowShown="0" dataDxfId="23" tableBorderDxfId="22" headerRowCellStyle="Normal">
  <autoFilter ref="J1:J9" xr:uid="{00000000-0009-0000-0100-000003000000}"/>
  <tableColumns count="1">
    <tableColumn id="1" xr3:uid="{00000000-0010-0000-0200-000001000000}" name="Ambiente" dataDxfId="21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Flor_de_lis" displayName="Flor_de_lis" ref="K1:K8" totalsRowShown="0" dataDxfId="20" tableBorderDxfId="19" headerRowCellStyle="Normal">
  <autoFilter ref="K1:K8" xr:uid="{00000000-0009-0000-0100-000004000000}"/>
  <tableColumns count="1">
    <tableColumn id="1" xr3:uid="{00000000-0010-0000-0300-000001000000}" name="Flor_de_lis" dataDxfId="18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Aurora" displayName="Aurora" ref="L1:L7" totalsRowShown="0" dataDxfId="17" tableBorderDxfId="16" headerRowCellStyle="Normal">
  <autoFilter ref="L1:L7" xr:uid="{00000000-0009-0000-0100-000005000000}"/>
  <tableColumns count="1">
    <tableColumn id="1" xr3:uid="{00000000-0010-0000-0400-000001000000}" name="Aurora" dataDxfId="15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Bon_apetite" displayName="Bon_apetite" ref="M1:M10" totalsRowShown="0" dataDxfId="14" tableBorderDxfId="13" headerRowCellStyle="Normal">
  <autoFilter ref="M1:M10" xr:uid="{00000000-0009-0000-0100-000006000000}"/>
  <tableColumns count="1">
    <tableColumn id="1" xr3:uid="{00000000-0010-0000-0500-000001000000}" name="Bon_apetite" dataDxfId="12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Azul" displayName="Azul" ref="N1:N6" totalsRowShown="0" dataDxfId="11" tableBorderDxfId="10" headerRowCellStyle="Normal">
  <autoFilter ref="N1:N6" xr:uid="{00000000-0009-0000-0100-000007000000}"/>
  <tableColumns count="1">
    <tableColumn id="1" xr3:uid="{00000000-0010-0000-0600-000001000000}" name="Azul" dataDxfId="9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Loza" displayName="Loza" ref="O1:O5" totalsRowShown="0" dataDxfId="8" tableBorderDxfId="7" headerRowCellStyle="Normal">
  <autoFilter ref="O1:O5" xr:uid="{00000000-0009-0000-0100-000008000000}"/>
  <tableColumns count="1">
    <tableColumn id="1" xr3:uid="{00000000-0010-0000-0700-000001000000}" name="Loza" dataDxfId="6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Otro_vajilla" displayName="Otro_vajilla" ref="P1:P35" totalsRowShown="0" dataDxfId="5" tableBorderDxfId="4" headerRowCellStyle="Normal">
  <autoFilter ref="P1:P35" xr:uid="{00000000-0009-0000-0100-000009000000}"/>
  <tableColumns count="1">
    <tableColumn id="1" xr3:uid="{00000000-0010-0000-0800-000001000000}" name="Otro_vajilla" dataDxfId="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N335"/>
  <sheetViews>
    <sheetView tabSelected="1" view="pageBreakPreview" zoomScaleNormal="90" zoomScaleSheetLayoutView="100" workbookViewId="0">
      <selection activeCell="G4" sqref="G4:H4"/>
    </sheetView>
  </sheetViews>
  <sheetFormatPr defaultColWidth="9.140625" defaultRowHeight="15"/>
  <cols>
    <col min="1" max="1" width="0.42578125" style="388" customWidth="1"/>
    <col min="2" max="2" width="12.42578125" style="388" customWidth="1"/>
    <col min="3" max="3" width="44.5703125" style="388" customWidth="1"/>
    <col min="4" max="4" width="10.85546875" style="388" bestFit="1" customWidth="1"/>
    <col min="5" max="5" width="10.42578125" style="403" customWidth="1"/>
    <col min="6" max="6" width="14.85546875" style="388" customWidth="1"/>
    <col min="7" max="7" width="16.28515625" style="388" customWidth="1"/>
    <col min="8" max="8" width="10.42578125" style="399" customWidth="1"/>
    <col min="9" max="9" width="12" style="399" customWidth="1"/>
    <col min="10" max="10" width="15.85546875" style="388" bestFit="1" customWidth="1"/>
    <col min="11" max="11" width="97.85546875" style="388" customWidth="1"/>
    <col min="12" max="14" width="9.140625" style="388"/>
    <col min="15" max="22" width="9.140625" style="388" customWidth="1"/>
    <col min="23" max="16384" width="9.140625" style="388"/>
  </cols>
  <sheetData>
    <row r="1" spans="2:19" ht="18.75">
      <c r="B1" s="518"/>
      <c r="C1" s="404"/>
      <c r="D1" s="404"/>
      <c r="E1" s="405"/>
      <c r="F1" s="404"/>
      <c r="G1" s="404"/>
      <c r="H1" s="404"/>
      <c r="I1" s="404"/>
      <c r="J1" s="406"/>
      <c r="K1" s="389"/>
      <c r="L1" s="554"/>
      <c r="M1" s="555"/>
      <c r="N1" s="554"/>
      <c r="O1" s="554"/>
      <c r="P1" s="511"/>
      <c r="S1" s="390"/>
    </row>
    <row r="2" spans="2:19" ht="18.75">
      <c r="B2" s="519"/>
      <c r="C2" s="407"/>
      <c r="D2" s="537" t="s">
        <v>0</v>
      </c>
      <c r="E2" s="537"/>
      <c r="F2" s="537"/>
      <c r="G2" s="534" t="s">
        <v>1</v>
      </c>
      <c r="H2" s="534"/>
      <c r="I2" s="534"/>
      <c r="J2" s="408"/>
      <c r="K2" s="392"/>
      <c r="L2" s="554"/>
      <c r="M2" s="555"/>
      <c r="N2" s="554"/>
      <c r="O2" s="554"/>
      <c r="P2" s="511"/>
    </row>
    <row r="3" spans="2:19" ht="19.5" thickBot="1">
      <c r="B3" s="520"/>
      <c r="C3" s="409"/>
      <c r="D3" s="535"/>
      <c r="E3" s="535"/>
      <c r="F3" s="535"/>
      <c r="G3" s="410"/>
      <c r="H3" s="411"/>
      <c r="I3" s="411"/>
      <c r="J3" s="412"/>
      <c r="K3" s="389"/>
      <c r="L3" s="554"/>
      <c r="M3" s="554"/>
      <c r="N3" s="554"/>
      <c r="O3" s="554"/>
      <c r="P3" s="511"/>
      <c r="S3" s="390"/>
    </row>
    <row r="4" spans="2:19" ht="18.75">
      <c r="B4" s="413" t="s">
        <v>2</v>
      </c>
      <c r="C4" s="414"/>
      <c r="D4" s="415" t="s">
        <v>3</v>
      </c>
      <c r="E4" s="548"/>
      <c r="F4" s="549"/>
      <c r="G4" s="544"/>
      <c r="H4" s="545"/>
      <c r="I4" s="416" t="s">
        <v>4</v>
      </c>
      <c r="J4" s="417"/>
      <c r="K4" s="389"/>
      <c r="L4" s="554"/>
      <c r="M4" s="555"/>
      <c r="N4" s="554"/>
      <c r="O4" s="554"/>
      <c r="P4" s="511"/>
    </row>
    <row r="5" spans="2:19" ht="19.5">
      <c r="B5" s="418" t="s">
        <v>5</v>
      </c>
      <c r="C5" s="507"/>
      <c r="D5" s="419" t="s">
        <v>6</v>
      </c>
      <c r="E5" s="623"/>
      <c r="F5" s="624"/>
      <c r="G5" s="420" t="s">
        <v>7</v>
      </c>
      <c r="H5" s="421"/>
      <c r="I5" s="420" t="s">
        <v>8</v>
      </c>
      <c r="J5" s="422"/>
      <c r="K5" s="389"/>
      <c r="L5" s="554"/>
      <c r="M5" s="555"/>
      <c r="N5" s="554"/>
      <c r="O5" s="554"/>
      <c r="P5" s="511"/>
      <c r="S5" s="390"/>
    </row>
    <row r="6" spans="2:19" ht="18.75">
      <c r="B6" s="521" t="s">
        <v>9</v>
      </c>
      <c r="C6" s="522"/>
      <c r="D6" s="522"/>
      <c r="E6" s="522"/>
      <c r="F6" s="522"/>
      <c r="G6" s="522"/>
      <c r="H6" s="522"/>
      <c r="I6" s="522"/>
      <c r="J6" s="523"/>
      <c r="K6" s="625"/>
      <c r="L6" s="511"/>
      <c r="N6" s="511"/>
      <c r="P6" s="511"/>
      <c r="S6" s="390"/>
    </row>
    <row r="7" spans="2:19" ht="18.75">
      <c r="B7" s="423" t="s">
        <v>10</v>
      </c>
      <c r="C7" s="424" t="s">
        <v>11</v>
      </c>
      <c r="D7" s="550" t="s">
        <v>12</v>
      </c>
      <c r="E7" s="551"/>
      <c r="F7" s="425" t="s">
        <v>13</v>
      </c>
      <c r="G7" s="426" t="s">
        <v>14</v>
      </c>
      <c r="H7" s="427" t="s">
        <v>15</v>
      </c>
      <c r="I7" s="428" t="s">
        <v>16</v>
      </c>
      <c r="J7" s="426" t="s">
        <v>17</v>
      </c>
      <c r="K7" s="625"/>
      <c r="L7" s="511"/>
      <c r="N7" s="554"/>
      <c r="O7" s="554"/>
      <c r="P7" s="511"/>
      <c r="S7" s="390"/>
    </row>
    <row r="8" spans="2:19" ht="15.75" customHeight="1">
      <c r="B8" s="429"/>
      <c r="C8" s="430" t="s">
        <v>18</v>
      </c>
      <c r="D8" s="431"/>
      <c r="E8" s="431"/>
      <c r="F8" s="431"/>
      <c r="G8" s="432"/>
      <c r="H8" s="433"/>
      <c r="I8" s="434"/>
      <c r="J8" s="531"/>
      <c r="K8" s="625"/>
      <c r="L8" s="511"/>
      <c r="N8" s="554"/>
      <c r="O8" s="554"/>
      <c r="P8" s="511"/>
      <c r="S8" s="390"/>
    </row>
    <row r="9" spans="2:19" ht="15" customHeight="1">
      <c r="B9" s="435" t="str">
        <f>VLOOKUP(C9,Mobiliario!$B$20:$D$45,3,FALSE)</f>
        <v>-</v>
      </c>
      <c r="C9" s="436" t="s">
        <v>19</v>
      </c>
      <c r="D9" s="552">
        <v>9</v>
      </c>
      <c r="E9" s="553"/>
      <c r="F9" s="437">
        <f>VLOOKUP(C9,Mobiliario!B20:C45,2,FALSE)</f>
        <v>0</v>
      </c>
      <c r="G9" s="438">
        <f t="shared" ref="G9" si="0">D9*F9</f>
        <v>0</v>
      </c>
      <c r="H9" s="439"/>
      <c r="I9" s="440"/>
      <c r="J9" s="532"/>
      <c r="K9" s="625"/>
      <c r="N9" s="554"/>
      <c r="O9" s="554"/>
      <c r="P9" s="511"/>
      <c r="S9" s="390"/>
    </row>
    <row r="10" spans="2:19" ht="15" customHeight="1">
      <c r="B10" s="435" t="str">
        <f>VLOOKUP(C10,Mobiliario!$B$20:$D$45,3,FALSE)</f>
        <v>-</v>
      </c>
      <c r="C10" s="436" t="s">
        <v>19</v>
      </c>
      <c r="D10" s="552"/>
      <c r="E10" s="553"/>
      <c r="F10" s="437">
        <f>VLOOKUP(C10,Mobiliario!B20:C46,2,FALSE)</f>
        <v>0</v>
      </c>
      <c r="G10" s="438">
        <f t="shared" ref="G10" si="1">D10*F10</f>
        <v>0</v>
      </c>
      <c r="H10" s="439"/>
      <c r="I10" s="441"/>
      <c r="J10" s="532"/>
      <c r="K10" s="625"/>
      <c r="N10" s="554"/>
      <c r="O10" s="554"/>
      <c r="P10" s="511"/>
      <c r="S10" s="390"/>
    </row>
    <row r="11" spans="2:19" ht="15.75" customHeight="1">
      <c r="B11" s="443"/>
      <c r="C11" s="444" t="s">
        <v>20</v>
      </c>
      <c r="D11" s="445"/>
      <c r="E11" s="445"/>
      <c r="F11" s="445"/>
      <c r="G11" s="446"/>
      <c r="H11" s="447"/>
      <c r="I11" s="442"/>
      <c r="J11" s="533"/>
      <c r="K11" s="506"/>
      <c r="N11" s="554"/>
      <c r="O11" s="554"/>
      <c r="P11" s="511"/>
    </row>
    <row r="12" spans="2:19" ht="18.75">
      <c r="B12" s="435" t="str">
        <f>VLOOKUP(C12,Mobiliario!$B$1:$D$16,3,FALSE)</f>
        <v>-</v>
      </c>
      <c r="C12" s="448" t="s">
        <v>19</v>
      </c>
      <c r="D12" s="538">
        <v>50</v>
      </c>
      <c r="E12" s="539"/>
      <c r="F12" s="449">
        <f>VLOOKUP(C12,Mobiliario!B2:C16,2,FALSE)</f>
        <v>0</v>
      </c>
      <c r="G12" s="450">
        <f>D12*F12</f>
        <v>0</v>
      </c>
      <c r="H12" s="439" t="s">
        <v>21</v>
      </c>
      <c r="I12" s="442"/>
      <c r="J12" s="451" t="s">
        <v>22</v>
      </c>
      <c r="K12" s="506"/>
      <c r="N12" s="554"/>
      <c r="O12" s="554"/>
      <c r="P12" s="511"/>
      <c r="S12" s="390"/>
    </row>
    <row r="13" spans="2:19" ht="18.75">
      <c r="B13" s="452" t="str">
        <f>VLOOKUP(C13,Mobiliario!$B$1:$D$16,3,FALSE)</f>
        <v>-</v>
      </c>
      <c r="C13" s="510" t="s">
        <v>19</v>
      </c>
      <c r="D13" s="546"/>
      <c r="E13" s="547"/>
      <c r="F13" s="449">
        <f>VLOOKUP(C13,Mobiliario!B2:C18,2,FALSE)</f>
        <v>0</v>
      </c>
      <c r="G13" s="453">
        <f>D13*F13</f>
        <v>0</v>
      </c>
      <c r="H13" s="439"/>
      <c r="I13" s="442"/>
      <c r="J13" s="524"/>
      <c r="K13" s="506"/>
    </row>
    <row r="14" spans="2:19" ht="15.75" customHeight="1">
      <c r="B14" s="452" t="str">
        <f>VLOOKUP(C14,Mobiliario!$B$1:$D$16,3,FALSE)</f>
        <v>-</v>
      </c>
      <c r="C14" s="510" t="s">
        <v>19</v>
      </c>
      <c r="D14" s="546"/>
      <c r="E14" s="547"/>
      <c r="F14" s="449">
        <f>VLOOKUP(C14,Mobiliario!B2:C19,2,FALSE)</f>
        <v>0</v>
      </c>
      <c r="G14" s="453">
        <f>D14*F14</f>
        <v>0</v>
      </c>
      <c r="H14" s="439"/>
      <c r="I14" s="442"/>
      <c r="J14" s="525"/>
      <c r="K14" s="506"/>
    </row>
    <row r="15" spans="2:19" ht="18.75">
      <c r="B15" s="454"/>
      <c r="C15" s="455" t="s">
        <v>23</v>
      </c>
      <c r="D15" s="456"/>
      <c r="E15" s="456"/>
      <c r="F15" s="456"/>
      <c r="G15" s="457"/>
      <c r="H15" s="439"/>
      <c r="I15" s="442"/>
      <c r="J15" s="525"/>
      <c r="K15" s="506"/>
    </row>
    <row r="16" spans="2:19" ht="18.75">
      <c r="B16" s="435" t="str">
        <f>VLOOKUP(C16,'Maquinaria utensilios de apoyo'!$E$1:$G$11,3,FALSE)</f>
        <v>-</v>
      </c>
      <c r="C16" s="448" t="s">
        <v>19</v>
      </c>
      <c r="D16" s="538"/>
      <c r="E16" s="539"/>
      <c r="F16" s="458" t="str">
        <f>VLOOKUP(C16,'Maquinaria utensilios de apoyo'!$E$1:$F$11,2,FALSE)</f>
        <v>0</v>
      </c>
      <c r="G16" s="438">
        <f>D16*F16</f>
        <v>0</v>
      </c>
      <c r="H16" s="439"/>
      <c r="I16" s="442"/>
      <c r="J16" s="525"/>
      <c r="K16" s="506"/>
    </row>
    <row r="17" spans="2:11" ht="18.75">
      <c r="B17" s="435" t="str">
        <f>VLOOKUP(C17,'Maquinaria utensilios de apoyo'!$E$1:$G$11,3,FALSE)</f>
        <v>-</v>
      </c>
      <c r="C17" s="448" t="s">
        <v>19</v>
      </c>
      <c r="D17" s="538"/>
      <c r="E17" s="539"/>
      <c r="F17" s="458" t="str">
        <f>VLOOKUP(C17,'Maquinaria utensilios de apoyo'!$E$1:$F$11,2,FALSE)</f>
        <v>0</v>
      </c>
      <c r="G17" s="438">
        <f t="shared" ref="G17:G18" si="2">D17*F17</f>
        <v>0</v>
      </c>
      <c r="H17" s="439"/>
      <c r="I17" s="442"/>
      <c r="J17" s="526"/>
      <c r="K17" s="506"/>
    </row>
    <row r="18" spans="2:11" ht="19.5" thickBot="1">
      <c r="B18" s="435" t="str">
        <f>VLOOKUP(C18,'Maquinaria utensilios de apoyo'!$E$1:$G$11,3,FALSE)</f>
        <v>-</v>
      </c>
      <c r="C18" s="448" t="s">
        <v>19</v>
      </c>
      <c r="D18" s="538"/>
      <c r="E18" s="539"/>
      <c r="F18" s="458" t="str">
        <f>VLOOKUP(C18,'Maquinaria utensilios de apoyo'!$E$1:$F$11,2,FALSE)</f>
        <v>0</v>
      </c>
      <c r="G18" s="438">
        <f t="shared" si="2"/>
        <v>0</v>
      </c>
      <c r="H18" s="439"/>
      <c r="I18" s="442"/>
      <c r="J18" s="459" t="s">
        <v>24</v>
      </c>
    </row>
    <row r="19" spans="2:11" ht="19.5" thickBot="1">
      <c r="B19" s="460"/>
      <c r="C19" s="461" t="s">
        <v>25</v>
      </c>
      <c r="D19" s="462"/>
      <c r="E19" s="462"/>
      <c r="F19" s="462"/>
      <c r="G19" s="463"/>
      <c r="H19" s="439"/>
      <c r="I19" s="442"/>
      <c r="J19" s="524"/>
    </row>
    <row r="20" spans="2:11" ht="15" customHeight="1">
      <c r="B20" s="464" t="str">
        <f>VLOOKUP(C20,Mantelería!$B$1:$D$40,3,FALSE)</f>
        <v>-</v>
      </c>
      <c r="C20" s="436" t="s">
        <v>19</v>
      </c>
      <c r="D20" s="529"/>
      <c r="E20" s="530"/>
      <c r="F20" s="465">
        <f>VLOOKUP(C20,Mantelería!$B$1:$D$41,2,FALSE)</f>
        <v>0</v>
      </c>
      <c r="G20" s="438">
        <f t="shared" ref="G20" si="3">D20*F20</f>
        <v>0</v>
      </c>
      <c r="H20" s="439"/>
      <c r="I20" s="442"/>
      <c r="J20" s="525"/>
    </row>
    <row r="21" spans="2:11" ht="18.75">
      <c r="B21" s="464" t="str">
        <f>VLOOKUP(C21,Mantelería!$B$1:$D$40,3,FALSE)</f>
        <v>-</v>
      </c>
      <c r="C21" s="436" t="s">
        <v>19</v>
      </c>
      <c r="D21" s="529"/>
      <c r="E21" s="530"/>
      <c r="F21" s="465">
        <f>VLOOKUP(C21,Mantelería!$B$1:$D$41,2,FALSE)</f>
        <v>0</v>
      </c>
      <c r="G21" s="438">
        <f t="shared" ref="G21:G31" si="4">D21*F21</f>
        <v>0</v>
      </c>
      <c r="H21" s="439"/>
      <c r="I21" s="442"/>
      <c r="J21" s="525"/>
    </row>
    <row r="22" spans="2:11" ht="18.75">
      <c r="B22" s="464" t="str">
        <f>VLOOKUP(C22,Mantelería!$B$1:$D$40,3,FALSE)</f>
        <v>-</v>
      </c>
      <c r="C22" s="436" t="s">
        <v>19</v>
      </c>
      <c r="D22" s="529"/>
      <c r="E22" s="530"/>
      <c r="F22" s="465">
        <f>VLOOKUP(C22,Mantelería!$B$1:$D$41,2,FALSE)</f>
        <v>0</v>
      </c>
      <c r="G22" s="438">
        <f t="shared" si="4"/>
        <v>0</v>
      </c>
      <c r="H22" s="439"/>
      <c r="I22" s="508"/>
      <c r="J22" s="526"/>
    </row>
    <row r="23" spans="2:11" ht="18.75">
      <c r="B23" s="464" t="str">
        <f>VLOOKUP(C23,Mantelería!$B$1:$D$40,3,FALSE)</f>
        <v>-</v>
      </c>
      <c r="C23" s="436" t="s">
        <v>19</v>
      </c>
      <c r="D23" s="529"/>
      <c r="E23" s="530"/>
      <c r="F23" s="465">
        <f>VLOOKUP(C23,Mantelería!$B$1:$D$41,2,FALSE)</f>
        <v>0</v>
      </c>
      <c r="G23" s="438">
        <f t="shared" si="4"/>
        <v>0</v>
      </c>
      <c r="H23" s="439"/>
      <c r="I23" s="441"/>
      <c r="J23" s="466" t="s">
        <v>26</v>
      </c>
    </row>
    <row r="24" spans="2:11" ht="18.75">
      <c r="B24" s="464" t="str">
        <f>VLOOKUP(C24,Mantelería!$B$1:$D$40,3,FALSE)</f>
        <v>-</v>
      </c>
      <c r="C24" s="436" t="s">
        <v>19</v>
      </c>
      <c r="D24" s="529"/>
      <c r="E24" s="530"/>
      <c r="F24" s="465">
        <f>VLOOKUP(C24,Mantelería!$B$1:$D$41,2,FALSE)</f>
        <v>0</v>
      </c>
      <c r="G24" s="438">
        <f t="shared" si="4"/>
        <v>0</v>
      </c>
      <c r="H24" s="439"/>
      <c r="I24" s="441"/>
      <c r="J24" s="467" t="s">
        <v>27</v>
      </c>
    </row>
    <row r="25" spans="2:11" ht="18.75">
      <c r="B25" s="464" t="str">
        <f>VLOOKUP(C25,Mantelería!$B$1:$D$40,3,FALSE)</f>
        <v>-</v>
      </c>
      <c r="C25" s="436" t="s">
        <v>19</v>
      </c>
      <c r="D25" s="529"/>
      <c r="E25" s="530"/>
      <c r="F25" s="465">
        <f>VLOOKUP(C25,Mantelería!$B$1:$D$41,2,FALSE)</f>
        <v>0</v>
      </c>
      <c r="G25" s="438">
        <f t="shared" si="4"/>
        <v>0</v>
      </c>
      <c r="H25" s="439"/>
      <c r="I25" s="441"/>
      <c r="J25" s="536"/>
    </row>
    <row r="26" spans="2:11" ht="18.75">
      <c r="B26" s="464" t="str">
        <f>VLOOKUP(C26,Mantelería!$B$1:$D$40,3,FALSE)</f>
        <v>-</v>
      </c>
      <c r="C26" s="436" t="s">
        <v>19</v>
      </c>
      <c r="D26" s="529"/>
      <c r="E26" s="530"/>
      <c r="F26" s="465">
        <f>VLOOKUP(C26,Mantelería!$B$1:$D$41,2,FALSE)</f>
        <v>0</v>
      </c>
      <c r="G26" s="438">
        <f t="shared" si="4"/>
        <v>0</v>
      </c>
      <c r="H26" s="439"/>
      <c r="I26" s="441"/>
      <c r="J26" s="536"/>
    </row>
    <row r="27" spans="2:11" ht="18.75">
      <c r="B27" s="464" t="str">
        <f>VLOOKUP(C27,Mantelería!$B$1:$D$40,3,FALSE)</f>
        <v>-</v>
      </c>
      <c r="C27" s="436" t="s">
        <v>19</v>
      </c>
      <c r="D27" s="529"/>
      <c r="E27" s="530"/>
      <c r="F27" s="465">
        <f>VLOOKUP(C27,Mantelería!$B$1:$D$41,2,FALSE)</f>
        <v>0</v>
      </c>
      <c r="G27" s="438">
        <f t="shared" si="4"/>
        <v>0</v>
      </c>
      <c r="H27" s="509"/>
      <c r="I27" s="508"/>
      <c r="J27" s="536"/>
    </row>
    <row r="28" spans="2:11" ht="18.75">
      <c r="B28" s="464" t="str">
        <f>VLOOKUP(C28,Mantelería!$B$1:$D$40,3,FALSE)</f>
        <v>-</v>
      </c>
      <c r="C28" s="436" t="s">
        <v>19</v>
      </c>
      <c r="D28" s="529"/>
      <c r="E28" s="530"/>
      <c r="F28" s="465">
        <f>VLOOKUP(C28,Mantelería!$B$1:$D$41,2,FALSE)</f>
        <v>0</v>
      </c>
      <c r="G28" s="438">
        <f t="shared" si="4"/>
        <v>0</v>
      </c>
      <c r="H28" s="509"/>
      <c r="I28" s="508"/>
      <c r="J28" s="536"/>
      <c r="K28" s="512"/>
    </row>
    <row r="29" spans="2:11" ht="18.75">
      <c r="B29" s="464" t="str">
        <f>VLOOKUP(C29,Mantelería!$B$1:$D$40,3,FALSE)</f>
        <v>-</v>
      </c>
      <c r="C29" s="436" t="s">
        <v>19</v>
      </c>
      <c r="D29" s="529"/>
      <c r="E29" s="530"/>
      <c r="F29" s="465">
        <f>VLOOKUP(C29,Mantelería!$B$1:$D$41,2,FALSE)</f>
        <v>0</v>
      </c>
      <c r="G29" s="438">
        <f t="shared" si="4"/>
        <v>0</v>
      </c>
      <c r="H29" s="509"/>
      <c r="I29" s="508"/>
      <c r="J29" s="536"/>
      <c r="K29" s="512"/>
    </row>
    <row r="30" spans="2:11" ht="18.75">
      <c r="B30" s="464" t="str">
        <f>VLOOKUP(C30,Mantelería!$B$1:$D$40,3,FALSE)</f>
        <v>-</v>
      </c>
      <c r="C30" s="436" t="s">
        <v>19</v>
      </c>
      <c r="D30" s="529"/>
      <c r="E30" s="530"/>
      <c r="F30" s="465">
        <f>VLOOKUP(C30,Mantelería!$B$1:$D$41,2,FALSE)</f>
        <v>0</v>
      </c>
      <c r="G30" s="438">
        <f t="shared" si="4"/>
        <v>0</v>
      </c>
      <c r="H30" s="509"/>
      <c r="I30" s="508"/>
      <c r="J30" s="536"/>
      <c r="K30" s="512"/>
    </row>
    <row r="31" spans="2:11" ht="19.5" thickBot="1">
      <c r="B31" s="464" t="str">
        <f>VLOOKUP(C31,Mantelería!$B$1:$D$40,3,FALSE)</f>
        <v>-</v>
      </c>
      <c r="C31" s="436" t="s">
        <v>19</v>
      </c>
      <c r="D31" s="529"/>
      <c r="E31" s="530"/>
      <c r="F31" s="465">
        <f>VLOOKUP(C31,Mantelería!$B$1:$D$41,2,FALSE)</f>
        <v>0</v>
      </c>
      <c r="G31" s="438">
        <f t="shared" si="4"/>
        <v>0</v>
      </c>
      <c r="H31" s="509"/>
      <c r="I31" s="508"/>
      <c r="J31" s="536"/>
      <c r="K31" s="512"/>
    </row>
    <row r="32" spans="2:11" ht="19.5" thickBot="1">
      <c r="B32" s="468" t="s">
        <v>28</v>
      </c>
      <c r="C32" s="469" t="s">
        <v>29</v>
      </c>
      <c r="D32" s="470"/>
      <c r="E32" s="470"/>
      <c r="F32" s="470"/>
      <c r="G32" s="471"/>
      <c r="H32" s="439"/>
      <c r="I32" s="441"/>
      <c r="J32" s="536"/>
      <c r="K32" s="393"/>
    </row>
    <row r="33" spans="2:11" ht="18.75">
      <c r="B33" s="435" t="str">
        <f>IFERROR(VLOOKUP(C33,Vajilla!$C$3:$E$109,3,FALSE),"")</f>
        <v/>
      </c>
      <c r="C33" s="472"/>
      <c r="D33" s="529"/>
      <c r="E33" s="530"/>
      <c r="F33" s="473">
        <f>IFERROR(VLOOKUP(C33,Vajilla!$C$2:$E$103,2,FALSE),0)</f>
        <v>0</v>
      </c>
      <c r="G33" s="438">
        <f t="shared" ref="G33" si="5">D33*F33</f>
        <v>0</v>
      </c>
      <c r="H33" s="474"/>
      <c r="I33" s="441"/>
      <c r="J33" s="536"/>
      <c r="K33" s="390"/>
    </row>
    <row r="34" spans="2:11" ht="18.75">
      <c r="B34" s="435" t="str">
        <f>IFERROR(VLOOKUP(C34,Vajilla!$C$3:$E$109,3,FALSE),"")</f>
        <v/>
      </c>
      <c r="C34" s="472"/>
      <c r="D34" s="529"/>
      <c r="E34" s="530"/>
      <c r="F34" s="473">
        <f>IFERROR(VLOOKUP(C34,Vajilla!$C$2:$E$103,2,FALSE),0)</f>
        <v>0</v>
      </c>
      <c r="G34" s="438">
        <f t="shared" ref="G34:G36" si="6">D34*F34</f>
        <v>0</v>
      </c>
      <c r="H34" s="439"/>
      <c r="I34" s="442"/>
      <c r="J34" s="536"/>
    </row>
    <row r="35" spans="2:11" ht="18.75">
      <c r="B35" s="435" t="str">
        <f>IFERROR(VLOOKUP(C35,Vajilla!$C$3:$E$109,3,FALSE),"")</f>
        <v/>
      </c>
      <c r="C35" s="472"/>
      <c r="D35" s="529"/>
      <c r="E35" s="530"/>
      <c r="F35" s="473">
        <f>IFERROR(VLOOKUP(C35,Vajilla!$C$2:$E$103,2,FALSE),0)</f>
        <v>0</v>
      </c>
      <c r="G35" s="438">
        <f t="shared" si="6"/>
        <v>0</v>
      </c>
      <c r="H35" s="439"/>
      <c r="I35" s="442"/>
      <c r="J35" s="536"/>
      <c r="K35" s="390"/>
    </row>
    <row r="36" spans="2:11" ht="19.5" thickBot="1">
      <c r="B36" s="435" t="str">
        <f>IFERROR(VLOOKUP(C36,Vajilla!$C$3:$E$109,3,FALSE),"")</f>
        <v/>
      </c>
      <c r="C36" s="472"/>
      <c r="D36" s="529"/>
      <c r="E36" s="530"/>
      <c r="F36" s="473">
        <f>IFERROR(VLOOKUP(C36,Vajilla!$C$2:$E$103,2,FALSE),0)</f>
        <v>0</v>
      </c>
      <c r="G36" s="438">
        <f t="shared" si="6"/>
        <v>0</v>
      </c>
      <c r="H36" s="439"/>
      <c r="I36" s="441"/>
      <c r="J36" s="536"/>
    </row>
    <row r="37" spans="2:11" ht="19.5" thickBot="1">
      <c r="B37" s="475"/>
      <c r="C37" s="476" t="s">
        <v>30</v>
      </c>
      <c r="D37" s="477"/>
      <c r="E37" s="477"/>
      <c r="F37" s="477"/>
      <c r="G37" s="478"/>
      <c r="H37" s="439"/>
      <c r="I37" s="441"/>
      <c r="J37" s="579"/>
      <c r="K37" s="390"/>
    </row>
    <row r="38" spans="2:11" ht="18.75">
      <c r="B38" s="435" t="str">
        <f>VLOOKUP(C38,Vajilla!$C$12:$E$104,3,FALSE)</f>
        <v>-</v>
      </c>
      <c r="C38" s="436" t="s">
        <v>19</v>
      </c>
      <c r="D38" s="538"/>
      <c r="E38" s="539"/>
      <c r="F38" s="473">
        <f>VLOOKUP(C38,Vajilla!$C$2:$E$103,2,FALSE)</f>
        <v>0</v>
      </c>
      <c r="G38" s="438">
        <f t="shared" ref="G38:G40" si="7">D38*F38</f>
        <v>0</v>
      </c>
      <c r="H38" s="439"/>
      <c r="I38" s="442"/>
      <c r="J38" s="579"/>
    </row>
    <row r="39" spans="2:11" ht="18.75">
      <c r="B39" s="435" t="str">
        <f>VLOOKUP(C39,Vajilla!$C$12:$E$104,3,FALSE)</f>
        <v>-</v>
      </c>
      <c r="C39" s="436" t="s">
        <v>19</v>
      </c>
      <c r="D39" s="538"/>
      <c r="E39" s="539"/>
      <c r="F39" s="473">
        <f>VLOOKUP(C39,Vajilla!$C$2:$E$103,2,FALSE)</f>
        <v>0</v>
      </c>
      <c r="G39" s="438">
        <f t="shared" ref="G39" si="8">D39*F39</f>
        <v>0</v>
      </c>
      <c r="H39" s="439"/>
      <c r="I39" s="442"/>
      <c r="J39" s="579"/>
    </row>
    <row r="40" spans="2:11" ht="19.5" thickBot="1">
      <c r="B40" s="435" t="str">
        <f>VLOOKUP(C40,Vajilla!$C$12:$E$104,3,FALSE)</f>
        <v>-</v>
      </c>
      <c r="C40" s="436" t="s">
        <v>19</v>
      </c>
      <c r="D40" s="540"/>
      <c r="E40" s="541"/>
      <c r="F40" s="479">
        <f>VLOOKUP(C40,Vajilla!$C$2:$E$103,2,FALSE)</f>
        <v>0</v>
      </c>
      <c r="G40" s="480">
        <f t="shared" si="7"/>
        <v>0</v>
      </c>
      <c r="H40" s="439"/>
      <c r="I40" s="442"/>
      <c r="J40" s="579"/>
      <c r="K40" s="390"/>
    </row>
    <row r="41" spans="2:11" ht="19.5" thickBot="1">
      <c r="B41" s="481" t="s">
        <v>31</v>
      </c>
      <c r="C41" s="482" t="s">
        <v>32</v>
      </c>
      <c r="D41" s="483"/>
      <c r="E41" s="483"/>
      <c r="F41" s="483"/>
      <c r="G41" s="484"/>
      <c r="H41" s="509"/>
      <c r="I41" s="441"/>
      <c r="J41" s="579"/>
      <c r="K41" s="390"/>
    </row>
    <row r="42" spans="2:11" ht="19.5" thickBot="1">
      <c r="B42" s="435" t="str">
        <f>VLOOKUP(C42,Cubertería!$C$1:$E$83,3,FALSE)</f>
        <v>-</v>
      </c>
      <c r="C42" s="436" t="s">
        <v>19</v>
      </c>
      <c r="D42" s="542"/>
      <c r="E42" s="543"/>
      <c r="F42" s="473">
        <f ca="1">VLOOKUP(C42,Cubertería!C5:C16:'Cubertería'!C2:D90,2,FALSE)</f>
        <v>0</v>
      </c>
      <c r="G42" s="438">
        <f t="shared" ref="G42" ca="1" si="9">D42*F42</f>
        <v>0</v>
      </c>
      <c r="H42" s="439"/>
      <c r="I42" s="442"/>
      <c r="J42" s="579"/>
      <c r="K42" s="390"/>
    </row>
    <row r="43" spans="2:11" ht="19.5" thickBot="1">
      <c r="B43" s="435" t="str">
        <f>VLOOKUP(C43,Cubertería!$C$1:$E$83,3,FALSE)</f>
        <v>-</v>
      </c>
      <c r="C43" s="436" t="s">
        <v>19</v>
      </c>
      <c r="D43" s="542"/>
      <c r="E43" s="543"/>
      <c r="F43" s="473">
        <f ca="1">VLOOKUP(C43,Cubertería!C6:C17:'Cubertería'!C2:D91,2,FALSE)</f>
        <v>0</v>
      </c>
      <c r="G43" s="438">
        <f t="shared" ref="G43:G44" ca="1" si="10">D43*F43</f>
        <v>0</v>
      </c>
      <c r="H43" s="439"/>
      <c r="I43" s="441"/>
      <c r="J43" s="579"/>
    </row>
    <row r="44" spans="2:11" ht="19.5" thickBot="1">
      <c r="B44" s="435" t="str">
        <f>VLOOKUP(C44,Cubertería!$C$1:$E$83,3,FALSE)</f>
        <v>-</v>
      </c>
      <c r="C44" s="472" t="s">
        <v>19</v>
      </c>
      <c r="D44" s="542"/>
      <c r="E44" s="543"/>
      <c r="F44" s="473">
        <f ca="1">VLOOKUP(C44,Cubertería!C7:C18:'Cubertería'!C1:D92,2,FALSE)</f>
        <v>0</v>
      </c>
      <c r="G44" s="438">
        <f t="shared" ca="1" si="10"/>
        <v>0</v>
      </c>
      <c r="H44" s="485"/>
      <c r="I44" s="441"/>
      <c r="J44" s="579"/>
      <c r="K44" s="390"/>
    </row>
    <row r="45" spans="2:11" ht="19.5" thickBot="1">
      <c r="B45" s="486" t="s">
        <v>33</v>
      </c>
      <c r="C45" s="487" t="s">
        <v>34</v>
      </c>
      <c r="D45" s="528"/>
      <c r="E45" s="528"/>
      <c r="F45" s="488"/>
      <c r="G45" s="489"/>
      <c r="H45" s="439"/>
      <c r="I45" s="508"/>
      <c r="J45" s="579"/>
      <c r="K45" s="394"/>
    </row>
    <row r="46" spans="2:11" ht="18.75">
      <c r="B46" s="464" t="str">
        <f>VLOOKUP(C46,Cristalería!$C$2:$E$78,3,FALSE)</f>
        <v>-</v>
      </c>
      <c r="C46" s="490" t="s">
        <v>19</v>
      </c>
      <c r="D46" s="527"/>
      <c r="E46" s="527"/>
      <c r="F46" s="437">
        <f>VLOOKUP(C46,Cristalería!$C$2:$D$86,2,FALSE)</f>
        <v>0</v>
      </c>
      <c r="G46" s="491">
        <f>D46*F46</f>
        <v>0</v>
      </c>
      <c r="H46" s="439"/>
      <c r="I46" s="508"/>
      <c r="J46" s="579"/>
    </row>
    <row r="47" spans="2:11" ht="18.75">
      <c r="B47" s="464" t="str">
        <f>VLOOKUP(C47,Cristalería!$C$2:$E$78,3,FALSE)</f>
        <v>-</v>
      </c>
      <c r="C47" s="490" t="s">
        <v>19</v>
      </c>
      <c r="D47" s="527"/>
      <c r="E47" s="527"/>
      <c r="F47" s="437">
        <f>VLOOKUP(C47,Cristalería!$C$2:$D$86,2,FALSE)</f>
        <v>0</v>
      </c>
      <c r="G47" s="491">
        <f t="shared" ref="G47:G54" si="11">D47*F47</f>
        <v>0</v>
      </c>
      <c r="H47" s="439"/>
      <c r="I47" s="508"/>
      <c r="J47" s="579"/>
      <c r="K47" s="390"/>
    </row>
    <row r="48" spans="2:11" ht="18.75">
      <c r="B48" s="464" t="str">
        <f>VLOOKUP(C48,Cristalería!$C$2:$E$78,3,FALSE)</f>
        <v>-</v>
      </c>
      <c r="C48" s="490" t="s">
        <v>19</v>
      </c>
      <c r="D48" s="527"/>
      <c r="E48" s="527"/>
      <c r="F48" s="437">
        <f>VLOOKUP(C48,Cristalería!$C$2:$D$86,2,FALSE)</f>
        <v>0</v>
      </c>
      <c r="G48" s="491">
        <f t="shared" si="11"/>
        <v>0</v>
      </c>
      <c r="H48" s="439"/>
      <c r="I48" s="508"/>
      <c r="J48" s="579"/>
    </row>
    <row r="49" spans="2:11" ht="18.75">
      <c r="B49" s="464" t="str">
        <f>VLOOKUP(C49,Cristalería!$C$2:$E$78,3,FALSE)</f>
        <v>-</v>
      </c>
      <c r="C49" s="490" t="s">
        <v>19</v>
      </c>
      <c r="D49" s="527"/>
      <c r="E49" s="527"/>
      <c r="F49" s="437">
        <f>VLOOKUP(C49,Cristalería!$C$2:$D$86,2,FALSE)</f>
        <v>0</v>
      </c>
      <c r="G49" s="491">
        <f t="shared" si="11"/>
        <v>0</v>
      </c>
      <c r="H49" s="439"/>
      <c r="I49" s="508"/>
      <c r="J49" s="579"/>
      <c r="K49" s="390"/>
    </row>
    <row r="50" spans="2:11" ht="15.75" customHeight="1">
      <c r="B50" s="464" t="str">
        <f>VLOOKUP(C50,Cristalería!$C$2:$E$78,3,FALSE)</f>
        <v>-</v>
      </c>
      <c r="C50" s="492" t="s">
        <v>19</v>
      </c>
      <c r="D50" s="527"/>
      <c r="E50" s="527"/>
      <c r="F50" s="437">
        <f>VLOOKUP(C50,Cristalería!$C$2:$D$86,2,FALSE)</f>
        <v>0</v>
      </c>
      <c r="G50" s="491">
        <f t="shared" si="11"/>
        <v>0</v>
      </c>
      <c r="H50" s="474"/>
      <c r="I50" s="508"/>
      <c r="J50" s="579"/>
      <c r="K50" s="390"/>
    </row>
    <row r="51" spans="2:11" ht="15.75" customHeight="1" thickBot="1">
      <c r="B51" s="464" t="str">
        <f>VLOOKUP(C51,Cristalería!$C$2:$E$78,3,FALSE)</f>
        <v>-</v>
      </c>
      <c r="C51" s="490" t="s">
        <v>19</v>
      </c>
      <c r="D51" s="527"/>
      <c r="E51" s="527"/>
      <c r="F51" s="437">
        <f>VLOOKUP(C51,Cristalería!$C$2:$D$86,2,FALSE)</f>
        <v>0</v>
      </c>
      <c r="G51" s="491">
        <f t="shared" si="11"/>
        <v>0</v>
      </c>
      <c r="H51" s="439"/>
      <c r="I51" s="508"/>
      <c r="J51" s="579"/>
      <c r="K51" s="390"/>
    </row>
    <row r="52" spans="2:11" ht="19.5" thickBot="1">
      <c r="B52" s="493"/>
      <c r="C52" s="476" t="s">
        <v>35</v>
      </c>
      <c r="D52" s="476"/>
      <c r="E52" s="477"/>
      <c r="F52" s="477"/>
      <c r="G52" s="478"/>
      <c r="H52" s="439"/>
      <c r="I52" s="508"/>
      <c r="J52" s="579"/>
      <c r="K52" s="390"/>
    </row>
    <row r="53" spans="2:11" ht="18.75">
      <c r="B53" s="435" t="str">
        <f>VLOOKUP(C53,Cristalería!$C$2:$E$80,3,FALSE)</f>
        <v>-</v>
      </c>
      <c r="C53" s="494" t="s">
        <v>19</v>
      </c>
      <c r="D53" s="582"/>
      <c r="E53" s="583"/>
      <c r="F53" s="458">
        <f>VLOOKUP(C53,Cristalería!$C$60:$E$78,2,FALSE)</f>
        <v>0</v>
      </c>
      <c r="G53" s="491">
        <f t="shared" si="11"/>
        <v>0</v>
      </c>
      <c r="H53" s="474"/>
      <c r="I53" s="508"/>
      <c r="J53" s="579"/>
      <c r="K53" s="390"/>
    </row>
    <row r="54" spans="2:11" s="395" customFormat="1" ht="19.5" thickBot="1">
      <c r="B54" s="435" t="str">
        <f>VLOOKUP(C54,Cristalería!$C$60:$E$76,3,FALSE)</f>
        <v>-</v>
      </c>
      <c r="C54" s="494" t="s">
        <v>19</v>
      </c>
      <c r="D54" s="584"/>
      <c r="E54" s="585"/>
      <c r="F54" s="458">
        <f>VLOOKUP(C54,Cristalería!$C$60:$E$78,2,FALSE)</f>
        <v>0</v>
      </c>
      <c r="G54" s="491">
        <f t="shared" si="11"/>
        <v>0</v>
      </c>
      <c r="H54" s="439"/>
      <c r="I54" s="508"/>
      <c r="J54" s="579"/>
      <c r="K54" s="396"/>
    </row>
    <row r="55" spans="2:11" ht="19.5" thickBot="1">
      <c r="B55" s="493"/>
      <c r="C55" s="476" t="s">
        <v>36</v>
      </c>
      <c r="D55" s="476"/>
      <c r="E55" s="477"/>
      <c r="F55" s="477"/>
      <c r="G55" s="478"/>
      <c r="H55" s="439"/>
      <c r="I55" s="508"/>
      <c r="J55" s="579"/>
      <c r="K55" s="390"/>
    </row>
    <row r="56" spans="2:11" ht="18.75">
      <c r="B56" s="435" t="str">
        <f>VLOOKUP(C56,'Maquinaria utensilios de apoyo'!E2:G11,3,FALSE)</f>
        <v>-</v>
      </c>
      <c r="C56" s="494" t="s">
        <v>19</v>
      </c>
      <c r="D56" s="580"/>
      <c r="E56" s="581"/>
      <c r="F56" s="458" t="str">
        <f>VLOOKUP(C56,'Maquinaria utensilios de apoyo'!E1:G10,2,FALSE)</f>
        <v>0</v>
      </c>
      <c r="G56" s="495">
        <f>D56*F56</f>
        <v>0</v>
      </c>
      <c r="H56" s="439"/>
      <c r="I56" s="508"/>
      <c r="J56" s="579"/>
      <c r="K56" s="390"/>
    </row>
    <row r="57" spans="2:11" ht="19.5" thickBot="1">
      <c r="B57" s="435" t="str">
        <f>VLOOKUP(C57,'Maquinaria utensilios de apoyo'!E1:G12,3,FALSE)</f>
        <v>-</v>
      </c>
      <c r="C57" s="494" t="s">
        <v>19</v>
      </c>
      <c r="D57" s="580"/>
      <c r="E57" s="581"/>
      <c r="F57" s="458" t="str">
        <f>VLOOKUP(C57,'Maquinaria utensilios de apoyo'!E1:G11,2,FALSE)</f>
        <v>0</v>
      </c>
      <c r="G57" s="495">
        <f>D57*F57</f>
        <v>0</v>
      </c>
      <c r="H57" s="439"/>
      <c r="I57" s="508"/>
      <c r="J57" s="579"/>
      <c r="K57" s="390"/>
    </row>
    <row r="58" spans="2:11" ht="19.5" thickBot="1">
      <c r="B58" s="496"/>
      <c r="C58" s="497" t="s">
        <v>37</v>
      </c>
      <c r="D58" s="497"/>
      <c r="E58" s="497"/>
      <c r="F58" s="488"/>
      <c r="G58" s="489"/>
      <c r="H58" s="439"/>
      <c r="I58" s="508"/>
      <c r="J58" s="579"/>
      <c r="K58" s="390"/>
    </row>
    <row r="59" spans="2:11" ht="19.5" thickBot="1">
      <c r="B59" s="435" t="e">
        <f>VLOOKUP(#REF!,'Maquinaria utensilios de apoyo'!I1:K49,3,FALSE)</f>
        <v>#REF!</v>
      </c>
      <c r="C59" s="498" t="s">
        <v>19</v>
      </c>
      <c r="D59" s="580"/>
      <c r="E59" s="581"/>
      <c r="F59" s="458" t="str">
        <f>VLOOKUP(C59,'Maquinaria utensilios de apoyo'!$I$1:$K$29,2,FALSE)</f>
        <v>0</v>
      </c>
      <c r="G59" s="438">
        <f t="shared" ref="G59" si="12">D59*F59</f>
        <v>0</v>
      </c>
      <c r="H59" s="474"/>
      <c r="I59" s="508"/>
      <c r="J59" s="579"/>
      <c r="K59" s="390"/>
    </row>
    <row r="60" spans="2:11" ht="19.5" thickBot="1">
      <c r="B60" s="496"/>
      <c r="C60" s="497" t="s">
        <v>38</v>
      </c>
      <c r="D60" s="497"/>
      <c r="E60" s="497"/>
      <c r="F60" s="488"/>
      <c r="G60" s="489"/>
      <c r="H60" s="439"/>
      <c r="I60" s="508"/>
      <c r="J60" s="579"/>
      <c r="K60" s="390"/>
    </row>
    <row r="61" spans="2:11" ht="18.75">
      <c r="B61" s="435" t="str">
        <f>VLOOKUP(C61,'Maquinaria utensilios de apoyo'!$A$1:$C$24,3,FALSE)</f>
        <v>-</v>
      </c>
      <c r="C61" s="448" t="s">
        <v>19</v>
      </c>
      <c r="D61" s="580"/>
      <c r="E61" s="581"/>
      <c r="F61" s="458" t="str">
        <f>VLOOKUP(C61,'Maquinaria utensilios de apoyo'!$A$1:$C$24,2,FALSE)</f>
        <v>0</v>
      </c>
      <c r="G61" s="438">
        <f>D61*F61</f>
        <v>0</v>
      </c>
      <c r="H61" s="439"/>
      <c r="I61" s="508"/>
      <c r="J61" s="579"/>
      <c r="K61" s="390"/>
    </row>
    <row r="62" spans="2:11" ht="18.75">
      <c r="B62" s="435" t="str">
        <f>VLOOKUP(C62,'Maquinaria utensilios de apoyo'!$A$1:$C$24,3,FALSE)</f>
        <v>-</v>
      </c>
      <c r="C62" s="448" t="s">
        <v>19</v>
      </c>
      <c r="D62" s="580"/>
      <c r="E62" s="581"/>
      <c r="F62" s="458" t="str">
        <f>VLOOKUP(C62,'Maquinaria utensilios de apoyo'!$A$1:$C$24,2,FALSE)</f>
        <v>0</v>
      </c>
      <c r="G62" s="438">
        <f>D62*F62</f>
        <v>0</v>
      </c>
      <c r="H62" s="499"/>
      <c r="I62" s="513"/>
      <c r="J62" s="579"/>
      <c r="K62" s="390"/>
    </row>
    <row r="63" spans="2:11" ht="18.75">
      <c r="B63" s="435" t="str">
        <f>VLOOKUP(C63,'Maquinaria utensilios de apoyo'!$A$1:$C$24,3,FALSE)</f>
        <v>-</v>
      </c>
      <c r="C63" s="448" t="s">
        <v>19</v>
      </c>
      <c r="D63" s="580"/>
      <c r="E63" s="581"/>
      <c r="F63" s="458" t="str">
        <f>VLOOKUP(C63,'Maquinaria utensilios de apoyo'!$A$1:$C$24,2,FALSE)</f>
        <v>0</v>
      </c>
      <c r="G63" s="438">
        <f>D63*F63</f>
        <v>0</v>
      </c>
      <c r="H63" s="407"/>
      <c r="I63" s="500"/>
      <c r="J63" s="501"/>
      <c r="K63" s="390"/>
    </row>
    <row r="64" spans="2:11" ht="18.75">
      <c r="B64" s="568"/>
      <c r="C64" s="569"/>
      <c r="D64" s="569"/>
      <c r="E64" s="570" t="s">
        <v>39</v>
      </c>
      <c r="F64" s="572" t="s">
        <v>40</v>
      </c>
      <c r="G64" s="572"/>
      <c r="H64" s="574" t="s">
        <v>41</v>
      </c>
      <c r="I64" s="556" t="s">
        <v>42</v>
      </c>
      <c r="J64" s="558" t="s">
        <v>43</v>
      </c>
    </row>
    <row r="65" spans="2:11" ht="13.5" customHeight="1">
      <c r="B65" s="576"/>
      <c r="C65" s="502" t="s">
        <v>44</v>
      </c>
      <c r="D65" s="503" t="e">
        <f ca="1">H66/J4</f>
        <v>#DIV/0!</v>
      </c>
      <c r="E65" s="571"/>
      <c r="F65" s="573"/>
      <c r="G65" s="573"/>
      <c r="H65" s="575"/>
      <c r="I65" s="557"/>
      <c r="J65" s="559"/>
      <c r="K65" s="390"/>
    </row>
    <row r="66" spans="2:11" ht="18.75">
      <c r="B66" s="577"/>
      <c r="C66" s="504"/>
      <c r="D66" s="504"/>
      <c r="E66" s="560">
        <f ca="1">SUM(G9:G62)</f>
        <v>0</v>
      </c>
      <c r="F66" s="562"/>
      <c r="G66" s="562"/>
      <c r="H66" s="564">
        <f ca="1">E66-F66</f>
        <v>0</v>
      </c>
      <c r="I66" s="564">
        <f ca="1">(H66*21%)</f>
        <v>0</v>
      </c>
      <c r="J66" s="566">
        <f ca="1">I66+H66</f>
        <v>0</v>
      </c>
    </row>
    <row r="67" spans="2:11" ht="19.5" thickBot="1">
      <c r="B67" s="578"/>
      <c r="C67" s="505"/>
      <c r="D67" s="505"/>
      <c r="E67" s="561"/>
      <c r="F67" s="563"/>
      <c r="G67" s="563"/>
      <c r="H67" s="565"/>
      <c r="I67" s="565"/>
      <c r="J67" s="567"/>
      <c r="K67" s="390"/>
    </row>
    <row r="68" spans="2:11">
      <c r="B68" s="397"/>
      <c r="C68" s="397"/>
      <c r="D68" s="397"/>
      <c r="E68" s="398"/>
      <c r="F68" s="397"/>
      <c r="G68" s="397"/>
      <c r="H68" s="391"/>
      <c r="I68" s="391"/>
      <c r="J68" s="397"/>
      <c r="K68" s="390"/>
    </row>
    <row r="69" spans="2:11">
      <c r="B69" s="397"/>
      <c r="C69" s="397"/>
      <c r="D69" s="397"/>
      <c r="E69" s="397"/>
      <c r="F69" s="397"/>
      <c r="G69" s="397"/>
      <c r="H69" s="397"/>
      <c r="I69" s="397"/>
      <c r="J69" s="397"/>
    </row>
    <row r="70" spans="2:11">
      <c r="B70" s="397"/>
      <c r="C70" s="397"/>
      <c r="D70" s="397"/>
      <c r="E70" s="397"/>
      <c r="F70" s="397"/>
      <c r="G70" s="397"/>
      <c r="H70" s="397"/>
      <c r="I70" s="397"/>
      <c r="J70" s="397"/>
    </row>
    <row r="71" spans="2:11">
      <c r="B71" s="397"/>
      <c r="C71" s="397"/>
      <c r="D71" s="397"/>
      <c r="E71" s="397"/>
      <c r="F71" s="397"/>
      <c r="G71" s="397"/>
      <c r="H71" s="397"/>
      <c r="I71" s="397"/>
      <c r="J71" s="397"/>
    </row>
    <row r="72" spans="2:11">
      <c r="E72" s="388"/>
      <c r="H72" s="388"/>
      <c r="I72" s="388"/>
    </row>
    <row r="73" spans="2:11">
      <c r="E73" s="388"/>
      <c r="H73" s="388"/>
      <c r="I73" s="388"/>
    </row>
    <row r="74" spans="2:11">
      <c r="E74" s="388"/>
      <c r="H74" s="388"/>
      <c r="I74" s="388"/>
    </row>
    <row r="75" spans="2:11">
      <c r="E75" s="388"/>
      <c r="H75" s="388"/>
      <c r="I75" s="388"/>
    </row>
    <row r="76" spans="2:11">
      <c r="E76" s="388"/>
      <c r="H76" s="388"/>
      <c r="I76" s="388"/>
    </row>
    <row r="77" spans="2:11">
      <c r="E77" s="388"/>
      <c r="H77" s="388"/>
      <c r="I77" s="388"/>
    </row>
    <row r="78" spans="2:11">
      <c r="E78" s="388"/>
      <c r="H78" s="388"/>
      <c r="I78" s="388"/>
    </row>
    <row r="79" spans="2:11">
      <c r="E79" s="388"/>
      <c r="H79" s="388"/>
      <c r="I79" s="388"/>
    </row>
    <row r="80" spans="2:11">
      <c r="E80" s="388"/>
      <c r="H80" s="388"/>
      <c r="I80" s="388"/>
    </row>
    <row r="81" s="388" customFormat="1"/>
    <row r="82" s="388" customFormat="1"/>
    <row r="83" s="388" customFormat="1"/>
    <row r="84" s="388" customFormat="1"/>
    <row r="85" s="388" customFormat="1"/>
    <row r="86" s="388" customFormat="1"/>
    <row r="87" s="388" customFormat="1"/>
    <row r="88" s="388" customFormat="1"/>
    <row r="89" s="388" customFormat="1"/>
    <row r="90" s="388" customFormat="1"/>
    <row r="91" s="388" customFormat="1"/>
    <row r="92" s="388" customFormat="1"/>
    <row r="93" s="388" customFormat="1"/>
    <row r="94" s="388" customFormat="1"/>
    <row r="95" s="388" customFormat="1"/>
    <row r="96" s="388" customFormat="1"/>
    <row r="97" s="388" customFormat="1"/>
    <row r="98" s="388" customFormat="1"/>
    <row r="99" s="388" customFormat="1"/>
    <row r="100" s="388" customFormat="1"/>
    <row r="101" s="388" customFormat="1"/>
    <row r="102" s="388" customFormat="1"/>
    <row r="103" s="388" customFormat="1"/>
    <row r="104" s="388" customFormat="1"/>
    <row r="105" s="388" customFormat="1"/>
    <row r="106" s="388" customFormat="1"/>
    <row r="107" s="388" customFormat="1"/>
    <row r="108" s="388" customFormat="1"/>
    <row r="109" s="388" customFormat="1"/>
    <row r="110" s="388" customFormat="1"/>
    <row r="111" s="388" customFormat="1"/>
    <row r="112" s="388" customFormat="1"/>
    <row r="113" s="388" customFormat="1"/>
    <row r="114" s="388" customFormat="1"/>
    <row r="115" s="388" customFormat="1"/>
    <row r="116" s="388" customFormat="1"/>
    <row r="117" s="388" customFormat="1"/>
    <row r="118" s="388" customFormat="1"/>
    <row r="119" s="388" customFormat="1"/>
    <row r="120" s="388" customFormat="1"/>
    <row r="121" s="388" customFormat="1"/>
    <row r="122" s="388" customFormat="1"/>
    <row r="123" s="388" customFormat="1"/>
    <row r="124" s="388" customFormat="1"/>
    <row r="125" s="388" customFormat="1"/>
    <row r="126" s="388" customFormat="1"/>
    <row r="127" s="388" customFormat="1"/>
    <row r="128" s="388" customFormat="1"/>
    <row r="129" s="388" customFormat="1"/>
    <row r="130" s="388" customFormat="1"/>
    <row r="131" s="388" customFormat="1"/>
    <row r="132" s="388" customFormat="1"/>
    <row r="133" s="388" customFormat="1"/>
    <row r="134" s="388" customFormat="1"/>
    <row r="135" s="388" customFormat="1"/>
    <row r="136" s="388" customFormat="1"/>
    <row r="137" s="388" customFormat="1"/>
    <row r="138" s="388" customFormat="1"/>
    <row r="139" s="388" customFormat="1"/>
    <row r="140" s="388" customFormat="1"/>
    <row r="141" s="388" customFormat="1"/>
    <row r="142" s="388" customFormat="1"/>
    <row r="143" s="388" customFormat="1"/>
    <row r="144" s="388" customFormat="1"/>
    <row r="145" s="388" customFormat="1"/>
    <row r="146" s="388" customFormat="1"/>
    <row r="147" s="388" customFormat="1"/>
    <row r="148" s="388" customFormat="1"/>
    <row r="149" s="388" customFormat="1"/>
    <row r="150" s="388" customFormat="1"/>
    <row r="151" s="388" customFormat="1"/>
    <row r="152" s="388" customFormat="1"/>
    <row r="153" s="388" customFormat="1"/>
    <row r="154" s="388" customFormat="1"/>
    <row r="155" s="388" customFormat="1"/>
    <row r="156" s="388" customFormat="1"/>
    <row r="157" s="388" customFormat="1"/>
    <row r="158" s="388" customFormat="1"/>
    <row r="159" s="388" customFormat="1"/>
    <row r="160" s="388" customFormat="1"/>
    <row r="161" spans="2:92">
      <c r="E161" s="388"/>
      <c r="H161" s="388"/>
      <c r="I161" s="388"/>
    </row>
    <row r="162" spans="2:92">
      <c r="E162" s="388"/>
      <c r="H162" s="388"/>
      <c r="I162" s="388"/>
    </row>
    <row r="163" spans="2:92">
      <c r="E163" s="388"/>
      <c r="H163" s="388"/>
      <c r="I163" s="388"/>
    </row>
    <row r="164" spans="2:92">
      <c r="E164" s="388"/>
      <c r="H164" s="388"/>
      <c r="I164" s="388"/>
    </row>
    <row r="165" spans="2:92">
      <c r="B165" s="399"/>
      <c r="C165" s="399"/>
      <c r="D165" s="399"/>
      <c r="E165" s="399"/>
      <c r="F165" s="399"/>
      <c r="G165" s="399"/>
      <c r="J165" s="399"/>
      <c r="K165" s="399"/>
      <c r="L165" s="399"/>
      <c r="M165" s="399"/>
      <c r="N165" s="399"/>
      <c r="O165" s="399"/>
      <c r="P165" s="399"/>
      <c r="Q165" s="399"/>
      <c r="R165" s="399"/>
      <c r="S165" s="399"/>
      <c r="T165" s="399"/>
      <c r="U165" s="399"/>
      <c r="V165" s="399"/>
      <c r="W165" s="399"/>
      <c r="X165" s="399"/>
      <c r="Y165" s="399"/>
      <c r="Z165" s="399"/>
      <c r="AA165" s="399"/>
      <c r="AB165" s="399"/>
      <c r="AC165" s="399"/>
      <c r="AD165" s="399"/>
      <c r="AE165" s="399"/>
      <c r="AF165" s="399"/>
      <c r="AG165" s="399"/>
      <c r="AH165" s="399"/>
      <c r="AI165" s="399"/>
      <c r="AJ165" s="399"/>
      <c r="AK165" s="399"/>
      <c r="AL165" s="399"/>
      <c r="AM165" s="399"/>
      <c r="AN165" s="399"/>
      <c r="AO165" s="399"/>
      <c r="AP165" s="399"/>
      <c r="AQ165" s="399"/>
      <c r="AR165" s="399"/>
      <c r="AS165" s="399"/>
      <c r="AT165" s="399"/>
      <c r="AU165" s="399"/>
      <c r="AV165" s="399"/>
      <c r="AW165" s="399"/>
      <c r="AX165" s="399"/>
      <c r="AY165" s="399"/>
      <c r="AZ165" s="399"/>
      <c r="BA165" s="399"/>
      <c r="BB165" s="399"/>
      <c r="BC165" s="399"/>
      <c r="BD165" s="399"/>
      <c r="BE165" s="399"/>
      <c r="BF165" s="399"/>
      <c r="BG165" s="399"/>
      <c r="BH165" s="399"/>
      <c r="BI165" s="399"/>
      <c r="BJ165" s="399"/>
      <c r="BK165" s="399"/>
      <c r="BL165" s="399"/>
      <c r="BM165" s="399"/>
      <c r="BN165" s="399"/>
      <c r="BO165" s="399"/>
      <c r="BP165" s="399"/>
      <c r="BQ165" s="399"/>
      <c r="BR165" s="399"/>
      <c r="BS165" s="399"/>
      <c r="BT165" s="399"/>
      <c r="BU165" s="399"/>
      <c r="BV165" s="399"/>
      <c r="BW165" s="399"/>
      <c r="BX165" s="399"/>
      <c r="BY165" s="399"/>
      <c r="BZ165" s="399"/>
      <c r="CA165" s="399"/>
      <c r="CB165" s="399"/>
      <c r="CC165" s="399"/>
      <c r="CD165" s="399"/>
      <c r="CE165" s="399"/>
      <c r="CF165" s="399"/>
      <c r="CG165" s="399"/>
      <c r="CH165" s="399"/>
      <c r="CI165" s="399"/>
      <c r="CJ165" s="399"/>
      <c r="CK165" s="399"/>
      <c r="CL165" s="399"/>
      <c r="CM165" s="399"/>
      <c r="CN165" s="399"/>
    </row>
    <row r="166" spans="2:92">
      <c r="B166" s="399"/>
      <c r="C166" s="399"/>
      <c r="D166" s="399"/>
      <c r="E166" s="399"/>
      <c r="F166" s="399"/>
      <c r="G166" s="399"/>
      <c r="J166" s="399"/>
      <c r="K166" s="399"/>
      <c r="L166" s="399"/>
      <c r="M166" s="399"/>
      <c r="N166" s="399"/>
      <c r="O166" s="399"/>
      <c r="P166" s="399"/>
      <c r="Q166" s="399"/>
      <c r="R166" s="399"/>
      <c r="S166" s="399"/>
      <c r="T166" s="399"/>
      <c r="U166" s="399"/>
      <c r="V166" s="399"/>
      <c r="W166" s="399"/>
      <c r="X166" s="399"/>
      <c r="Y166" s="399"/>
      <c r="Z166" s="399"/>
      <c r="AA166" s="399"/>
      <c r="AB166" s="399"/>
      <c r="AC166" s="399"/>
      <c r="AD166" s="399"/>
      <c r="AE166" s="399"/>
      <c r="AF166" s="399"/>
      <c r="AG166" s="399"/>
      <c r="AH166" s="399"/>
      <c r="AI166" s="399"/>
      <c r="AJ166" s="399"/>
      <c r="AK166" s="399"/>
      <c r="AL166" s="399"/>
      <c r="AM166" s="399"/>
      <c r="AN166" s="399"/>
      <c r="AO166" s="399"/>
      <c r="AP166" s="399"/>
      <c r="AQ166" s="399"/>
      <c r="AR166" s="399"/>
      <c r="AS166" s="399"/>
      <c r="AT166" s="399"/>
      <c r="AU166" s="399"/>
      <c r="AV166" s="399"/>
      <c r="AW166" s="399"/>
      <c r="AX166" s="399"/>
      <c r="AY166" s="399"/>
      <c r="AZ166" s="399"/>
      <c r="BA166" s="399"/>
      <c r="BB166" s="399"/>
      <c r="BC166" s="399"/>
      <c r="BD166" s="399"/>
      <c r="BE166" s="399"/>
      <c r="BF166" s="399"/>
      <c r="BG166" s="399"/>
      <c r="BH166" s="399"/>
      <c r="BI166" s="399"/>
      <c r="BJ166" s="399"/>
      <c r="BK166" s="399"/>
      <c r="BL166" s="399"/>
      <c r="BM166" s="399"/>
      <c r="BN166" s="399"/>
      <c r="BO166" s="399"/>
      <c r="BP166" s="399"/>
      <c r="BQ166" s="399"/>
      <c r="BR166" s="399"/>
      <c r="BS166" s="399"/>
      <c r="BT166" s="399"/>
      <c r="BU166" s="399"/>
      <c r="BV166" s="399"/>
      <c r="BW166" s="399"/>
      <c r="BX166" s="399"/>
      <c r="BY166" s="399"/>
      <c r="BZ166" s="399"/>
      <c r="CA166" s="399"/>
      <c r="CB166" s="399"/>
      <c r="CC166" s="399"/>
      <c r="CD166" s="399"/>
      <c r="CE166" s="399"/>
      <c r="CF166" s="399"/>
      <c r="CG166" s="399"/>
      <c r="CH166" s="399"/>
      <c r="CI166" s="399"/>
      <c r="CJ166" s="399"/>
      <c r="CK166" s="399"/>
      <c r="CL166" s="399"/>
      <c r="CM166" s="399"/>
      <c r="CN166" s="399"/>
    </row>
    <row r="167" spans="2:92">
      <c r="B167" s="399"/>
      <c r="C167" s="399"/>
      <c r="D167" s="399"/>
      <c r="E167" s="399"/>
      <c r="F167" s="399"/>
      <c r="G167" s="399"/>
      <c r="J167" s="399"/>
      <c r="K167" s="399"/>
      <c r="L167" s="399"/>
      <c r="M167" s="399"/>
      <c r="N167" s="399"/>
      <c r="O167" s="399"/>
      <c r="P167" s="399"/>
      <c r="Q167" s="399"/>
      <c r="R167" s="399"/>
      <c r="S167" s="399"/>
      <c r="T167" s="399"/>
      <c r="U167" s="399"/>
      <c r="V167" s="399"/>
      <c r="W167" s="399"/>
      <c r="X167" s="399"/>
      <c r="Y167" s="399"/>
      <c r="Z167" s="399"/>
      <c r="AA167" s="399"/>
      <c r="AB167" s="399"/>
      <c r="AC167" s="399"/>
      <c r="AD167" s="399"/>
      <c r="AE167" s="399"/>
      <c r="AF167" s="399"/>
      <c r="AG167" s="399"/>
      <c r="AH167" s="399"/>
      <c r="AI167" s="399"/>
      <c r="AJ167" s="399"/>
      <c r="AK167" s="399"/>
      <c r="AL167" s="399"/>
      <c r="AM167" s="399"/>
      <c r="AN167" s="399"/>
      <c r="AO167" s="399"/>
      <c r="AP167" s="399"/>
      <c r="AQ167" s="399"/>
      <c r="AR167" s="399"/>
      <c r="AS167" s="399"/>
      <c r="AT167" s="399"/>
      <c r="AU167" s="399"/>
      <c r="AV167" s="399"/>
      <c r="AW167" s="399"/>
      <c r="AX167" s="399"/>
      <c r="AY167" s="399"/>
      <c r="AZ167" s="399"/>
      <c r="BA167" s="399"/>
      <c r="BB167" s="399"/>
      <c r="BC167" s="399"/>
      <c r="BD167" s="399"/>
      <c r="BE167" s="399"/>
      <c r="BF167" s="399"/>
      <c r="BG167" s="399"/>
      <c r="BH167" s="399"/>
      <c r="BI167" s="399"/>
      <c r="BJ167" s="399"/>
      <c r="BK167" s="399"/>
      <c r="BL167" s="399"/>
      <c r="BM167" s="399"/>
      <c r="BN167" s="399"/>
      <c r="BO167" s="399"/>
      <c r="BP167" s="399"/>
      <c r="BQ167" s="399"/>
      <c r="BR167" s="399"/>
      <c r="BS167" s="399"/>
      <c r="BT167" s="399"/>
      <c r="BU167" s="399"/>
      <c r="BV167" s="399"/>
      <c r="BW167" s="399"/>
      <c r="BX167" s="399"/>
      <c r="BY167" s="399"/>
      <c r="BZ167" s="399"/>
      <c r="CA167" s="399"/>
      <c r="CB167" s="399"/>
      <c r="CC167" s="399"/>
      <c r="CD167" s="399"/>
      <c r="CE167" s="399"/>
      <c r="CF167" s="399"/>
      <c r="CG167" s="399"/>
      <c r="CH167" s="399"/>
      <c r="CI167" s="399"/>
      <c r="CJ167" s="399"/>
      <c r="CK167" s="399"/>
      <c r="CL167" s="399"/>
      <c r="CM167" s="399"/>
      <c r="CN167" s="399"/>
    </row>
    <row r="168" spans="2:92">
      <c r="B168" s="399"/>
      <c r="C168" s="399"/>
      <c r="D168" s="399"/>
      <c r="E168" s="399"/>
      <c r="F168" s="399"/>
      <c r="G168" s="399"/>
      <c r="J168" s="399"/>
      <c r="K168" s="399"/>
      <c r="L168" s="399"/>
      <c r="M168" s="399"/>
      <c r="N168" s="399"/>
      <c r="O168" s="399"/>
      <c r="P168" s="399"/>
      <c r="Q168" s="399"/>
      <c r="R168" s="399"/>
      <c r="S168" s="399"/>
      <c r="T168" s="399"/>
      <c r="U168" s="399"/>
      <c r="V168" s="399"/>
      <c r="W168" s="399"/>
      <c r="X168" s="399"/>
      <c r="Y168" s="399"/>
      <c r="Z168" s="399"/>
      <c r="AA168" s="399"/>
      <c r="AB168" s="399"/>
      <c r="AC168" s="399"/>
      <c r="AD168" s="399"/>
      <c r="AE168" s="399"/>
      <c r="AF168" s="399"/>
      <c r="AG168" s="399"/>
      <c r="AH168" s="399"/>
      <c r="AI168" s="399"/>
      <c r="AJ168" s="399"/>
      <c r="AK168" s="399"/>
      <c r="AL168" s="399"/>
      <c r="AM168" s="399"/>
      <c r="AN168" s="399"/>
      <c r="AO168" s="399"/>
      <c r="AP168" s="399"/>
      <c r="AQ168" s="399"/>
      <c r="AR168" s="399"/>
      <c r="AS168" s="399"/>
      <c r="AT168" s="399"/>
      <c r="AU168" s="399"/>
      <c r="AV168" s="399"/>
      <c r="AW168" s="399"/>
      <c r="AX168" s="399"/>
      <c r="AY168" s="399"/>
      <c r="AZ168" s="399"/>
      <c r="BA168" s="399"/>
      <c r="BB168" s="399"/>
      <c r="BC168" s="399"/>
      <c r="BD168" s="399"/>
      <c r="BE168" s="399"/>
      <c r="BF168" s="399"/>
      <c r="BG168" s="399"/>
      <c r="BH168" s="399"/>
      <c r="BI168" s="399"/>
      <c r="BJ168" s="399"/>
      <c r="BK168" s="399"/>
      <c r="BL168" s="399"/>
      <c r="BM168" s="399"/>
      <c r="BN168" s="399"/>
      <c r="BO168" s="399"/>
      <c r="BP168" s="399"/>
      <c r="BQ168" s="399"/>
      <c r="BR168" s="399"/>
      <c r="BS168" s="399"/>
      <c r="BT168" s="399"/>
      <c r="BU168" s="399"/>
      <c r="BV168" s="399"/>
      <c r="BW168" s="399"/>
      <c r="BX168" s="399"/>
      <c r="BY168" s="399"/>
      <c r="BZ168" s="399"/>
      <c r="CA168" s="399"/>
      <c r="CB168" s="399"/>
      <c r="CC168" s="399"/>
      <c r="CD168" s="399"/>
      <c r="CE168" s="399"/>
      <c r="CF168" s="399"/>
      <c r="CG168" s="399"/>
      <c r="CH168" s="399"/>
      <c r="CI168" s="399"/>
      <c r="CJ168" s="399"/>
      <c r="CK168" s="399"/>
      <c r="CL168" s="399"/>
      <c r="CM168" s="399"/>
      <c r="CN168" s="399"/>
    </row>
    <row r="169" spans="2:92">
      <c r="B169" s="399"/>
      <c r="C169" s="399"/>
      <c r="D169" s="399"/>
      <c r="E169" s="399"/>
      <c r="F169" s="399"/>
      <c r="G169" s="399"/>
      <c r="J169" s="399"/>
      <c r="K169" s="399"/>
      <c r="L169" s="399"/>
      <c r="M169" s="399"/>
      <c r="N169" s="399"/>
      <c r="O169" s="399"/>
      <c r="P169" s="399"/>
      <c r="Q169" s="399"/>
      <c r="R169" s="399"/>
      <c r="S169" s="399"/>
      <c r="T169" s="399"/>
      <c r="U169" s="399"/>
      <c r="V169" s="399"/>
      <c r="W169" s="399"/>
      <c r="X169" s="399"/>
      <c r="Y169" s="399"/>
      <c r="Z169" s="399"/>
      <c r="AA169" s="399"/>
      <c r="AB169" s="399"/>
      <c r="AC169" s="399"/>
      <c r="AD169" s="399"/>
      <c r="AE169" s="399"/>
      <c r="AF169" s="399"/>
      <c r="AG169" s="399"/>
      <c r="AH169" s="399"/>
      <c r="AI169" s="399"/>
      <c r="AJ169" s="399"/>
      <c r="AK169" s="399"/>
      <c r="AL169" s="399"/>
      <c r="AM169" s="399"/>
      <c r="AN169" s="399"/>
      <c r="AO169" s="399"/>
      <c r="AP169" s="399"/>
      <c r="AQ169" s="399"/>
      <c r="AR169" s="399"/>
      <c r="AS169" s="399"/>
      <c r="AT169" s="399"/>
      <c r="AU169" s="399"/>
      <c r="AV169" s="399"/>
      <c r="AW169" s="399"/>
      <c r="AX169" s="399"/>
      <c r="AY169" s="399"/>
      <c r="AZ169" s="399"/>
      <c r="BA169" s="399"/>
      <c r="BB169" s="399"/>
      <c r="BC169" s="399"/>
      <c r="BD169" s="399"/>
      <c r="BE169" s="399"/>
      <c r="BF169" s="399"/>
      <c r="BG169" s="399"/>
      <c r="BH169" s="399"/>
      <c r="BI169" s="399"/>
      <c r="BJ169" s="399"/>
      <c r="BK169" s="399"/>
      <c r="BL169" s="399"/>
      <c r="BM169" s="399"/>
      <c r="BN169" s="399"/>
      <c r="BO169" s="399"/>
      <c r="BP169" s="399"/>
      <c r="BQ169" s="399"/>
      <c r="BR169" s="399"/>
      <c r="BS169" s="399"/>
      <c r="BT169" s="399"/>
      <c r="BU169" s="399"/>
      <c r="BV169" s="399"/>
      <c r="BW169" s="399"/>
      <c r="BX169" s="399"/>
      <c r="BY169" s="399"/>
      <c r="BZ169" s="399"/>
      <c r="CA169" s="399"/>
      <c r="CB169" s="399"/>
      <c r="CC169" s="399"/>
      <c r="CD169" s="399"/>
      <c r="CE169" s="399"/>
      <c r="CF169" s="399"/>
      <c r="CG169" s="399"/>
      <c r="CH169" s="399"/>
      <c r="CI169" s="399"/>
      <c r="CJ169" s="399"/>
      <c r="CK169" s="399"/>
      <c r="CL169" s="399"/>
      <c r="CM169" s="399"/>
      <c r="CN169" s="399"/>
    </row>
    <row r="170" spans="2:92">
      <c r="B170" s="399"/>
      <c r="C170" s="399"/>
      <c r="D170" s="399"/>
      <c r="E170" s="399"/>
      <c r="F170" s="399"/>
      <c r="G170" s="399"/>
      <c r="J170" s="399"/>
      <c r="K170" s="399"/>
      <c r="L170" s="399"/>
      <c r="M170" s="399"/>
      <c r="N170" s="399"/>
      <c r="O170" s="399"/>
      <c r="P170" s="399"/>
      <c r="Q170" s="399"/>
      <c r="R170" s="399"/>
      <c r="S170" s="399"/>
      <c r="T170" s="399"/>
      <c r="U170" s="399"/>
      <c r="V170" s="399"/>
      <c r="W170" s="399"/>
      <c r="X170" s="399"/>
      <c r="Y170" s="399"/>
      <c r="Z170" s="399"/>
      <c r="AA170" s="399"/>
      <c r="AB170" s="399"/>
      <c r="AC170" s="399"/>
      <c r="AD170" s="399"/>
      <c r="AE170" s="399"/>
      <c r="AF170" s="399"/>
      <c r="AG170" s="399"/>
      <c r="AH170" s="399"/>
      <c r="AI170" s="399"/>
      <c r="AJ170" s="399"/>
      <c r="AK170" s="399"/>
      <c r="AL170" s="399"/>
      <c r="AM170" s="399"/>
      <c r="AN170" s="399"/>
      <c r="AO170" s="399"/>
      <c r="AP170" s="399"/>
      <c r="AQ170" s="399"/>
      <c r="AR170" s="399"/>
      <c r="AS170" s="399"/>
      <c r="AT170" s="399"/>
      <c r="AU170" s="399"/>
      <c r="AV170" s="399"/>
      <c r="AW170" s="399"/>
      <c r="AX170" s="399"/>
      <c r="AY170" s="399"/>
      <c r="AZ170" s="399"/>
      <c r="BA170" s="399"/>
      <c r="BB170" s="399"/>
      <c r="BC170" s="399"/>
      <c r="BD170" s="399"/>
      <c r="BE170" s="399"/>
      <c r="BF170" s="399"/>
      <c r="BG170" s="399"/>
      <c r="BH170" s="399"/>
      <c r="BI170" s="399"/>
      <c r="BJ170" s="399"/>
      <c r="BK170" s="399"/>
      <c r="BL170" s="399"/>
      <c r="BM170" s="399"/>
      <c r="BN170" s="399"/>
      <c r="BO170" s="399"/>
      <c r="BP170" s="399"/>
      <c r="BQ170" s="399"/>
      <c r="BR170" s="399"/>
      <c r="BS170" s="399"/>
      <c r="BT170" s="399"/>
      <c r="BU170" s="399"/>
      <c r="BV170" s="399"/>
      <c r="BW170" s="399"/>
      <c r="BX170" s="399"/>
      <c r="BY170" s="399"/>
      <c r="BZ170" s="399"/>
      <c r="CA170" s="399"/>
      <c r="CB170" s="399"/>
      <c r="CC170" s="399"/>
      <c r="CD170" s="399"/>
      <c r="CE170" s="399"/>
      <c r="CF170" s="399"/>
      <c r="CG170" s="399"/>
      <c r="CH170" s="399"/>
      <c r="CI170" s="399"/>
      <c r="CJ170" s="399"/>
      <c r="CK170" s="399"/>
      <c r="CL170" s="399"/>
      <c r="CM170" s="399"/>
      <c r="CN170" s="399"/>
    </row>
    <row r="171" spans="2:92">
      <c r="B171" s="399"/>
      <c r="C171" s="399"/>
      <c r="D171" s="399"/>
      <c r="E171" s="399"/>
      <c r="F171" s="399"/>
      <c r="G171" s="399"/>
      <c r="J171" s="399"/>
      <c r="K171" s="399"/>
      <c r="L171" s="399"/>
      <c r="M171" s="399"/>
      <c r="N171" s="399"/>
      <c r="O171" s="399"/>
      <c r="P171" s="399"/>
      <c r="Q171" s="399"/>
      <c r="R171" s="399"/>
      <c r="S171" s="399"/>
      <c r="T171" s="399"/>
      <c r="U171" s="399"/>
      <c r="V171" s="399"/>
      <c r="W171" s="399"/>
      <c r="X171" s="399"/>
      <c r="Y171" s="399"/>
      <c r="Z171" s="399"/>
      <c r="AA171" s="399"/>
      <c r="AB171" s="399"/>
      <c r="AC171" s="399"/>
      <c r="AD171" s="399"/>
      <c r="AE171" s="399"/>
      <c r="AF171" s="399"/>
      <c r="AG171" s="399"/>
      <c r="AH171" s="399"/>
      <c r="AI171" s="399"/>
      <c r="AJ171" s="399"/>
      <c r="AK171" s="399"/>
      <c r="AL171" s="399"/>
      <c r="AM171" s="399"/>
      <c r="AN171" s="399"/>
      <c r="AO171" s="399"/>
      <c r="AP171" s="399"/>
      <c r="AQ171" s="399"/>
      <c r="AR171" s="399"/>
      <c r="AS171" s="399"/>
      <c r="AT171" s="399"/>
      <c r="AU171" s="399"/>
      <c r="AV171" s="399"/>
      <c r="AW171" s="399"/>
      <c r="AX171" s="399"/>
      <c r="AY171" s="399"/>
      <c r="AZ171" s="399"/>
      <c r="BA171" s="399"/>
      <c r="BB171" s="399"/>
      <c r="BC171" s="399"/>
      <c r="BD171" s="399"/>
      <c r="BE171" s="399"/>
      <c r="BF171" s="399"/>
      <c r="BG171" s="399"/>
      <c r="BH171" s="399"/>
      <c r="BI171" s="399"/>
      <c r="BJ171" s="399"/>
      <c r="BK171" s="399"/>
      <c r="BL171" s="399"/>
      <c r="BM171" s="399"/>
      <c r="BN171" s="399"/>
      <c r="BO171" s="399"/>
      <c r="BP171" s="399"/>
      <c r="BQ171" s="399"/>
      <c r="BR171" s="399"/>
      <c r="BS171" s="399"/>
      <c r="BT171" s="399"/>
      <c r="BU171" s="399"/>
      <c r="BV171" s="399"/>
      <c r="BW171" s="399"/>
      <c r="BX171" s="399"/>
      <c r="BY171" s="399"/>
      <c r="BZ171" s="399"/>
      <c r="CA171" s="399"/>
      <c r="CB171" s="399"/>
      <c r="CC171" s="399"/>
      <c r="CD171" s="399"/>
      <c r="CE171" s="399"/>
      <c r="CF171" s="399"/>
      <c r="CG171" s="399"/>
      <c r="CH171" s="399"/>
      <c r="CI171" s="399"/>
      <c r="CJ171" s="399"/>
      <c r="CK171" s="399"/>
      <c r="CL171" s="399"/>
      <c r="CM171" s="399"/>
      <c r="CN171" s="399"/>
    </row>
    <row r="172" spans="2:92">
      <c r="B172" s="399"/>
      <c r="C172" s="399"/>
      <c r="D172" s="399"/>
      <c r="E172" s="399"/>
      <c r="F172" s="399"/>
      <c r="G172" s="399"/>
      <c r="J172" s="399"/>
      <c r="K172" s="399"/>
      <c r="L172" s="399"/>
      <c r="M172" s="399"/>
      <c r="N172" s="399"/>
      <c r="O172" s="399"/>
      <c r="P172" s="399"/>
      <c r="Q172" s="399"/>
      <c r="R172" s="399"/>
      <c r="S172" s="399"/>
      <c r="T172" s="399"/>
      <c r="U172" s="399"/>
      <c r="V172" s="399"/>
      <c r="W172" s="399"/>
      <c r="X172" s="399"/>
      <c r="Y172" s="399"/>
      <c r="Z172" s="399"/>
      <c r="AA172" s="399"/>
      <c r="AB172" s="399"/>
      <c r="AC172" s="399"/>
      <c r="AD172" s="399"/>
      <c r="AE172" s="399"/>
      <c r="AF172" s="399"/>
      <c r="AG172" s="399"/>
      <c r="AH172" s="399"/>
      <c r="AI172" s="399"/>
      <c r="AJ172" s="399"/>
      <c r="AK172" s="399"/>
      <c r="AL172" s="399"/>
      <c r="AM172" s="399"/>
      <c r="AN172" s="399"/>
      <c r="AO172" s="399"/>
      <c r="AP172" s="399"/>
      <c r="AQ172" s="399"/>
      <c r="AR172" s="399"/>
      <c r="AS172" s="399"/>
      <c r="AT172" s="399"/>
      <c r="AU172" s="399"/>
      <c r="AV172" s="399"/>
      <c r="AW172" s="399"/>
      <c r="AX172" s="399"/>
      <c r="AY172" s="399"/>
      <c r="AZ172" s="399"/>
      <c r="BA172" s="399"/>
      <c r="BB172" s="399"/>
      <c r="BC172" s="399"/>
      <c r="BD172" s="399"/>
      <c r="BE172" s="399"/>
      <c r="BF172" s="399"/>
      <c r="BG172" s="399"/>
      <c r="BH172" s="399"/>
      <c r="BI172" s="399"/>
      <c r="BJ172" s="399"/>
      <c r="BK172" s="399"/>
      <c r="BL172" s="399"/>
      <c r="BM172" s="399"/>
      <c r="BN172" s="399"/>
      <c r="BO172" s="399"/>
      <c r="BP172" s="399"/>
      <c r="BQ172" s="399"/>
      <c r="BR172" s="399"/>
      <c r="BS172" s="399"/>
      <c r="BT172" s="399"/>
      <c r="BU172" s="399"/>
      <c r="BV172" s="399"/>
      <c r="BW172" s="399"/>
      <c r="BX172" s="399"/>
      <c r="BY172" s="399"/>
      <c r="BZ172" s="399"/>
      <c r="CA172" s="399"/>
      <c r="CB172" s="399"/>
      <c r="CC172" s="399"/>
      <c r="CD172" s="399"/>
      <c r="CE172" s="399"/>
      <c r="CF172" s="399"/>
      <c r="CG172" s="399"/>
      <c r="CH172" s="399"/>
      <c r="CI172" s="399"/>
      <c r="CJ172" s="399"/>
      <c r="CK172" s="399"/>
      <c r="CL172" s="399"/>
      <c r="CM172" s="399"/>
      <c r="CN172" s="399"/>
    </row>
    <row r="173" spans="2:92">
      <c r="B173" s="399"/>
      <c r="C173" s="399"/>
      <c r="D173" s="399"/>
      <c r="E173" s="399"/>
      <c r="F173" s="399"/>
      <c r="G173" s="399"/>
      <c r="J173" s="399"/>
      <c r="K173" s="399"/>
      <c r="L173" s="399"/>
      <c r="M173" s="399"/>
      <c r="N173" s="399"/>
      <c r="O173" s="399"/>
      <c r="P173" s="399"/>
      <c r="Q173" s="399"/>
      <c r="R173" s="399"/>
      <c r="S173" s="399"/>
      <c r="T173" s="399"/>
      <c r="U173" s="399"/>
      <c r="V173" s="399"/>
      <c r="W173" s="399"/>
      <c r="X173" s="399"/>
      <c r="Y173" s="399"/>
      <c r="Z173" s="399"/>
      <c r="AA173" s="399"/>
      <c r="AB173" s="399"/>
      <c r="AC173" s="399"/>
      <c r="AD173" s="399"/>
      <c r="AE173" s="399"/>
      <c r="AF173" s="399"/>
      <c r="AG173" s="399"/>
      <c r="AH173" s="399"/>
      <c r="AI173" s="399"/>
      <c r="AJ173" s="399"/>
      <c r="AK173" s="399"/>
      <c r="AL173" s="399"/>
      <c r="AM173" s="399"/>
      <c r="AN173" s="399"/>
      <c r="AO173" s="399"/>
      <c r="AP173" s="399"/>
      <c r="AQ173" s="399"/>
      <c r="AR173" s="399"/>
      <c r="AS173" s="399"/>
      <c r="AT173" s="399"/>
      <c r="AU173" s="399"/>
      <c r="AV173" s="399"/>
      <c r="AW173" s="399"/>
      <c r="AX173" s="399"/>
      <c r="AY173" s="399"/>
      <c r="AZ173" s="399"/>
      <c r="BA173" s="399"/>
      <c r="BB173" s="399"/>
      <c r="BC173" s="399"/>
      <c r="BD173" s="399"/>
      <c r="BE173" s="399"/>
      <c r="BF173" s="399"/>
      <c r="BG173" s="399"/>
      <c r="BH173" s="399"/>
      <c r="BI173" s="399"/>
      <c r="BJ173" s="399"/>
      <c r="BK173" s="399"/>
      <c r="BL173" s="399"/>
      <c r="BM173" s="399"/>
      <c r="BN173" s="399"/>
      <c r="BO173" s="399"/>
      <c r="BP173" s="399"/>
      <c r="BQ173" s="399"/>
      <c r="BR173" s="399"/>
      <c r="BS173" s="399"/>
      <c r="BT173" s="399"/>
      <c r="BU173" s="399"/>
      <c r="BV173" s="399"/>
      <c r="BW173" s="399"/>
      <c r="BX173" s="399"/>
      <c r="BY173" s="399"/>
      <c r="BZ173" s="399"/>
      <c r="CA173" s="399"/>
      <c r="CB173" s="399"/>
      <c r="CC173" s="399"/>
      <c r="CD173" s="399"/>
      <c r="CE173" s="399"/>
      <c r="CF173" s="399"/>
      <c r="CG173" s="399"/>
      <c r="CH173" s="399"/>
      <c r="CI173" s="399"/>
      <c r="CJ173" s="399"/>
      <c r="CK173" s="399"/>
      <c r="CL173" s="399"/>
      <c r="CM173" s="399"/>
      <c r="CN173" s="399"/>
    </row>
    <row r="174" spans="2:92">
      <c r="B174" s="399"/>
      <c r="C174" s="399"/>
      <c r="D174" s="399"/>
      <c r="E174" s="399"/>
      <c r="F174" s="399"/>
      <c r="G174" s="399"/>
      <c r="J174" s="399"/>
      <c r="K174" s="399"/>
      <c r="L174" s="399"/>
      <c r="M174" s="399"/>
      <c r="N174" s="399"/>
      <c r="O174" s="399"/>
      <c r="P174" s="399"/>
      <c r="Q174" s="399"/>
      <c r="R174" s="399"/>
      <c r="S174" s="399"/>
      <c r="T174" s="399"/>
      <c r="U174" s="399"/>
      <c r="V174" s="399"/>
      <c r="W174" s="399"/>
      <c r="X174" s="399"/>
      <c r="Y174" s="399"/>
      <c r="Z174" s="399"/>
      <c r="AA174" s="399"/>
      <c r="AB174" s="399"/>
      <c r="AC174" s="399"/>
      <c r="AD174" s="399"/>
      <c r="AE174" s="399"/>
      <c r="AF174" s="399"/>
      <c r="AG174" s="399"/>
      <c r="AH174" s="399"/>
      <c r="AI174" s="399"/>
      <c r="AJ174" s="399"/>
      <c r="AK174" s="399"/>
      <c r="AL174" s="399"/>
      <c r="AM174" s="399"/>
      <c r="AN174" s="399"/>
      <c r="AO174" s="399"/>
      <c r="AP174" s="399"/>
      <c r="AQ174" s="399"/>
      <c r="AR174" s="399"/>
      <c r="AS174" s="399"/>
      <c r="AT174" s="399"/>
      <c r="AU174" s="399"/>
      <c r="AV174" s="399"/>
      <c r="AW174" s="399"/>
      <c r="AX174" s="399"/>
      <c r="AY174" s="399"/>
      <c r="AZ174" s="399"/>
      <c r="BA174" s="399"/>
      <c r="BB174" s="399"/>
      <c r="BC174" s="399"/>
      <c r="BD174" s="399"/>
      <c r="BE174" s="399"/>
      <c r="BF174" s="399"/>
      <c r="BG174" s="399"/>
      <c r="BH174" s="399"/>
      <c r="BI174" s="399"/>
      <c r="BJ174" s="399"/>
      <c r="BK174" s="399"/>
      <c r="BL174" s="399"/>
      <c r="BM174" s="399"/>
      <c r="BN174" s="399"/>
      <c r="BO174" s="399"/>
      <c r="BP174" s="399"/>
      <c r="BQ174" s="399"/>
      <c r="BR174" s="399"/>
      <c r="BS174" s="399"/>
      <c r="BT174" s="399"/>
      <c r="BU174" s="399"/>
      <c r="BV174" s="399"/>
      <c r="BW174" s="399"/>
      <c r="BX174" s="399"/>
      <c r="BY174" s="399"/>
      <c r="BZ174" s="399"/>
      <c r="CA174" s="399"/>
      <c r="CB174" s="399"/>
      <c r="CC174" s="399"/>
      <c r="CD174" s="399"/>
      <c r="CE174" s="399"/>
      <c r="CF174" s="399"/>
      <c r="CG174" s="399"/>
      <c r="CH174" s="399"/>
      <c r="CI174" s="399"/>
      <c r="CJ174" s="399"/>
      <c r="CK174" s="399"/>
      <c r="CL174" s="399"/>
      <c r="CM174" s="399"/>
      <c r="CN174" s="399"/>
    </row>
    <row r="175" spans="2:92">
      <c r="B175" s="399"/>
      <c r="C175" s="399"/>
      <c r="D175" s="399"/>
      <c r="E175" s="399"/>
      <c r="F175" s="399"/>
      <c r="G175" s="399"/>
      <c r="J175" s="399"/>
      <c r="K175" s="399"/>
      <c r="L175" s="399"/>
      <c r="M175" s="399"/>
      <c r="N175" s="399"/>
      <c r="O175" s="399"/>
      <c r="P175" s="399"/>
      <c r="Q175" s="399"/>
      <c r="R175" s="399"/>
      <c r="S175" s="399"/>
      <c r="T175" s="399"/>
      <c r="U175" s="399"/>
      <c r="V175" s="399"/>
      <c r="W175" s="399"/>
      <c r="X175" s="399"/>
      <c r="Y175" s="399"/>
      <c r="Z175" s="399"/>
      <c r="AA175" s="399"/>
      <c r="AB175" s="399"/>
      <c r="AC175" s="399"/>
      <c r="AD175" s="399"/>
      <c r="AE175" s="399"/>
      <c r="AF175" s="399"/>
      <c r="AG175" s="399"/>
      <c r="AH175" s="399"/>
      <c r="AI175" s="399"/>
      <c r="AJ175" s="399"/>
      <c r="AK175" s="399"/>
      <c r="AL175" s="399"/>
      <c r="AM175" s="399"/>
      <c r="AN175" s="399"/>
      <c r="AO175" s="399"/>
      <c r="AP175" s="399"/>
      <c r="AQ175" s="399"/>
      <c r="AR175" s="399"/>
      <c r="AS175" s="399"/>
      <c r="AT175" s="399"/>
      <c r="AU175" s="399"/>
      <c r="AV175" s="399"/>
      <c r="AW175" s="399"/>
      <c r="AX175" s="399"/>
      <c r="AY175" s="399"/>
      <c r="AZ175" s="399"/>
      <c r="BA175" s="399"/>
      <c r="BB175" s="399"/>
      <c r="BC175" s="399"/>
      <c r="BD175" s="399"/>
      <c r="BE175" s="399"/>
      <c r="BF175" s="399"/>
      <c r="BG175" s="399"/>
      <c r="BH175" s="399"/>
      <c r="BI175" s="399"/>
      <c r="BJ175" s="399"/>
      <c r="BK175" s="399"/>
      <c r="BL175" s="399"/>
      <c r="BM175" s="399"/>
      <c r="BN175" s="399"/>
      <c r="BO175" s="399"/>
      <c r="BP175" s="399"/>
      <c r="BQ175" s="399"/>
      <c r="BR175" s="399"/>
      <c r="BS175" s="399"/>
      <c r="BT175" s="399"/>
      <c r="BU175" s="399"/>
      <c r="BV175" s="399"/>
      <c r="BW175" s="399"/>
      <c r="BX175" s="399"/>
      <c r="BY175" s="399"/>
      <c r="BZ175" s="399"/>
      <c r="CA175" s="399"/>
      <c r="CB175" s="399"/>
      <c r="CC175" s="399"/>
      <c r="CD175" s="399"/>
      <c r="CE175" s="399"/>
      <c r="CF175" s="399"/>
      <c r="CG175" s="399"/>
      <c r="CH175" s="399"/>
      <c r="CI175" s="399"/>
      <c r="CJ175" s="399"/>
      <c r="CK175" s="399"/>
      <c r="CL175" s="399"/>
      <c r="CM175" s="399"/>
      <c r="CN175" s="399"/>
    </row>
    <row r="176" spans="2:92">
      <c r="B176" s="399"/>
      <c r="C176" s="399"/>
      <c r="D176" s="399"/>
      <c r="E176" s="399"/>
      <c r="F176" s="399"/>
      <c r="G176" s="399"/>
      <c r="J176" s="399"/>
      <c r="K176" s="399"/>
      <c r="L176" s="399"/>
      <c r="M176" s="399"/>
      <c r="N176" s="399"/>
      <c r="O176" s="399"/>
      <c r="P176" s="399"/>
      <c r="Q176" s="399"/>
      <c r="R176" s="399"/>
      <c r="S176" s="399"/>
      <c r="T176" s="399"/>
      <c r="U176" s="399"/>
      <c r="V176" s="399"/>
      <c r="W176" s="399"/>
      <c r="X176" s="399"/>
      <c r="Y176" s="399"/>
      <c r="Z176" s="399"/>
      <c r="AA176" s="399"/>
      <c r="AB176" s="399"/>
      <c r="AC176" s="399"/>
      <c r="AD176" s="399"/>
      <c r="AE176" s="399"/>
      <c r="AF176" s="399"/>
      <c r="AG176" s="399"/>
      <c r="AH176" s="399"/>
      <c r="AI176" s="399"/>
      <c r="AJ176" s="399"/>
      <c r="AK176" s="399"/>
      <c r="AL176" s="399"/>
      <c r="AM176" s="399"/>
      <c r="AN176" s="399"/>
      <c r="AO176" s="399"/>
      <c r="AP176" s="399"/>
      <c r="AQ176" s="399"/>
      <c r="AR176" s="399"/>
      <c r="AS176" s="399"/>
      <c r="AT176" s="399"/>
      <c r="AU176" s="399"/>
      <c r="AV176" s="399"/>
      <c r="AW176" s="399"/>
      <c r="AX176" s="399"/>
      <c r="AY176" s="399"/>
      <c r="AZ176" s="399"/>
      <c r="BA176" s="399"/>
      <c r="BB176" s="399"/>
      <c r="BC176" s="399"/>
      <c r="BD176" s="399"/>
      <c r="BE176" s="399"/>
      <c r="BF176" s="399"/>
      <c r="BG176" s="399"/>
      <c r="BH176" s="399"/>
      <c r="BI176" s="399"/>
      <c r="BJ176" s="399"/>
      <c r="BK176" s="399"/>
      <c r="BL176" s="399"/>
      <c r="BM176" s="399"/>
      <c r="BN176" s="399"/>
      <c r="BO176" s="399"/>
      <c r="BP176" s="399"/>
      <c r="BQ176" s="399"/>
      <c r="BR176" s="399"/>
      <c r="BS176" s="399"/>
      <c r="BT176" s="399"/>
      <c r="BU176" s="399"/>
      <c r="BV176" s="399"/>
      <c r="BW176" s="399"/>
      <c r="BX176" s="399"/>
      <c r="BY176" s="399"/>
      <c r="BZ176" s="399"/>
      <c r="CA176" s="399"/>
      <c r="CB176" s="399"/>
      <c r="CC176" s="399"/>
      <c r="CD176" s="399"/>
      <c r="CE176" s="399"/>
      <c r="CF176" s="399"/>
      <c r="CG176" s="399"/>
      <c r="CH176" s="399"/>
      <c r="CI176" s="399"/>
      <c r="CJ176" s="399"/>
      <c r="CK176" s="399"/>
      <c r="CL176" s="399"/>
      <c r="CM176" s="399"/>
      <c r="CN176" s="399"/>
    </row>
    <row r="177" spans="2:92">
      <c r="B177" s="399"/>
      <c r="C177" s="399"/>
      <c r="D177" s="399"/>
      <c r="E177" s="399"/>
      <c r="F177" s="399"/>
      <c r="G177" s="399"/>
      <c r="J177" s="399"/>
      <c r="K177" s="399"/>
      <c r="L177" s="399"/>
      <c r="M177" s="399"/>
      <c r="N177" s="399"/>
      <c r="O177" s="399"/>
      <c r="P177" s="399"/>
      <c r="Q177" s="399"/>
      <c r="R177" s="399"/>
      <c r="S177" s="399"/>
      <c r="T177" s="399"/>
      <c r="U177" s="399"/>
      <c r="V177" s="399"/>
      <c r="W177" s="399"/>
      <c r="X177" s="399"/>
      <c r="Y177" s="399"/>
      <c r="Z177" s="399"/>
      <c r="AA177" s="399"/>
      <c r="AB177" s="399"/>
      <c r="AC177" s="399"/>
      <c r="AD177" s="399"/>
      <c r="AE177" s="399"/>
      <c r="AF177" s="399"/>
      <c r="AG177" s="399"/>
      <c r="AH177" s="399"/>
      <c r="AI177" s="399"/>
      <c r="AJ177" s="399"/>
      <c r="AK177" s="399"/>
      <c r="AL177" s="399"/>
      <c r="AM177" s="399"/>
      <c r="AN177" s="399"/>
      <c r="AO177" s="399"/>
      <c r="AP177" s="399"/>
      <c r="AQ177" s="399"/>
      <c r="AR177" s="399"/>
      <c r="AS177" s="399"/>
      <c r="AT177" s="399"/>
      <c r="AU177" s="399"/>
      <c r="AV177" s="399"/>
      <c r="AW177" s="399"/>
      <c r="AX177" s="399"/>
      <c r="AY177" s="399"/>
      <c r="AZ177" s="399"/>
      <c r="BA177" s="399"/>
      <c r="BB177" s="399"/>
      <c r="BC177" s="399"/>
      <c r="BD177" s="399"/>
      <c r="BE177" s="399"/>
      <c r="BF177" s="399"/>
      <c r="BG177" s="399"/>
      <c r="BH177" s="399"/>
      <c r="BI177" s="399"/>
      <c r="BJ177" s="399"/>
      <c r="BK177" s="399"/>
      <c r="BL177" s="399"/>
      <c r="BM177" s="399"/>
      <c r="BN177" s="399"/>
      <c r="BO177" s="399"/>
      <c r="BP177" s="399"/>
      <c r="BQ177" s="399"/>
      <c r="BR177" s="399"/>
      <c r="BS177" s="399"/>
      <c r="BT177" s="399"/>
      <c r="BU177" s="399"/>
      <c r="BV177" s="399"/>
      <c r="BW177" s="399"/>
      <c r="BX177" s="399"/>
      <c r="BY177" s="399"/>
      <c r="BZ177" s="399"/>
      <c r="CA177" s="399"/>
      <c r="CB177" s="399"/>
      <c r="CC177" s="399"/>
      <c r="CD177" s="399"/>
      <c r="CE177" s="399"/>
      <c r="CF177" s="399"/>
      <c r="CG177" s="399"/>
      <c r="CH177" s="399"/>
      <c r="CI177" s="399"/>
      <c r="CJ177" s="399"/>
      <c r="CK177" s="399"/>
      <c r="CL177" s="399"/>
      <c r="CM177" s="399"/>
      <c r="CN177" s="399"/>
    </row>
    <row r="178" spans="2:92" s="400" customFormat="1">
      <c r="B178" s="399"/>
      <c r="C178" s="399"/>
      <c r="D178" s="399"/>
      <c r="E178" s="399"/>
      <c r="F178" s="399"/>
      <c r="G178" s="399"/>
      <c r="H178" s="399"/>
      <c r="I178" s="399"/>
      <c r="J178" s="399"/>
      <c r="K178" s="399"/>
      <c r="L178" s="399"/>
      <c r="M178" s="399"/>
      <c r="N178" s="399"/>
      <c r="O178" s="399"/>
      <c r="P178" s="399"/>
      <c r="Q178" s="399"/>
      <c r="R178" s="399"/>
      <c r="S178" s="399"/>
      <c r="T178" s="399"/>
      <c r="U178" s="399"/>
      <c r="V178" s="399"/>
      <c r="W178" s="399"/>
      <c r="X178" s="399"/>
      <c r="Y178" s="399"/>
      <c r="Z178" s="399"/>
      <c r="AA178" s="399"/>
      <c r="AB178" s="399"/>
      <c r="AC178" s="399"/>
      <c r="AD178" s="399"/>
      <c r="AE178" s="399"/>
      <c r="AF178" s="399"/>
      <c r="AG178" s="399"/>
      <c r="AH178" s="399"/>
      <c r="AI178" s="399"/>
      <c r="AJ178" s="399"/>
      <c r="AK178" s="399"/>
      <c r="AL178" s="399"/>
      <c r="AM178" s="399"/>
      <c r="AN178" s="399"/>
      <c r="AO178" s="399"/>
      <c r="AP178" s="399"/>
      <c r="AQ178" s="399"/>
      <c r="AR178" s="399"/>
      <c r="AS178" s="399"/>
      <c r="AT178" s="399"/>
      <c r="AU178" s="399"/>
      <c r="AV178" s="399"/>
      <c r="AW178" s="399"/>
      <c r="AX178" s="399"/>
      <c r="AY178" s="399"/>
      <c r="AZ178" s="399"/>
      <c r="BA178" s="399"/>
      <c r="BB178" s="399"/>
      <c r="BC178" s="399"/>
      <c r="BD178" s="399"/>
      <c r="BE178" s="399"/>
      <c r="BF178" s="399"/>
      <c r="BG178" s="399"/>
      <c r="BH178" s="399"/>
      <c r="BI178" s="399"/>
      <c r="BJ178" s="399"/>
      <c r="BK178" s="399"/>
      <c r="BL178" s="399"/>
      <c r="BM178" s="399"/>
      <c r="BN178" s="399"/>
      <c r="BO178" s="399"/>
      <c r="BP178" s="399"/>
      <c r="BQ178" s="399"/>
      <c r="BR178" s="399"/>
      <c r="BS178" s="399"/>
      <c r="BT178" s="399"/>
      <c r="BU178" s="399"/>
      <c r="BV178" s="399"/>
      <c r="BW178" s="399"/>
      <c r="BX178" s="399"/>
      <c r="BY178" s="399"/>
      <c r="BZ178" s="399"/>
      <c r="CA178" s="399"/>
      <c r="CB178" s="399"/>
      <c r="CC178" s="399"/>
      <c r="CD178" s="399"/>
      <c r="CE178" s="399"/>
      <c r="CF178" s="399"/>
      <c r="CG178" s="399"/>
      <c r="CH178" s="399"/>
      <c r="CI178" s="399"/>
      <c r="CJ178" s="399"/>
      <c r="CK178" s="399"/>
      <c r="CL178" s="399"/>
      <c r="CM178" s="399"/>
      <c r="CN178" s="399"/>
    </row>
    <row r="179" spans="2:92">
      <c r="B179" s="399"/>
      <c r="C179" s="399"/>
      <c r="D179" s="399"/>
      <c r="E179" s="399"/>
      <c r="F179" s="399"/>
      <c r="G179" s="399"/>
      <c r="J179" s="399"/>
      <c r="K179" s="399"/>
      <c r="L179" s="399"/>
      <c r="M179" s="399"/>
      <c r="N179" s="399"/>
      <c r="O179" s="399"/>
      <c r="P179" s="399"/>
      <c r="Q179" s="399"/>
      <c r="R179" s="399"/>
      <c r="S179" s="399"/>
      <c r="T179" s="399"/>
      <c r="U179" s="399"/>
      <c r="V179" s="399"/>
      <c r="W179" s="399"/>
      <c r="X179" s="399"/>
      <c r="Y179" s="399"/>
      <c r="Z179" s="399"/>
      <c r="AA179" s="399"/>
      <c r="AB179" s="399"/>
      <c r="AC179" s="399"/>
      <c r="AD179" s="399"/>
      <c r="AE179" s="399"/>
      <c r="AF179" s="399"/>
      <c r="AG179" s="399"/>
      <c r="AH179" s="399"/>
      <c r="AI179" s="399"/>
      <c r="AJ179" s="399"/>
      <c r="AK179" s="399"/>
      <c r="AL179" s="399"/>
      <c r="AM179" s="399"/>
      <c r="AN179" s="399"/>
      <c r="AO179" s="399"/>
      <c r="AP179" s="399"/>
      <c r="AQ179" s="399"/>
      <c r="AR179" s="399"/>
      <c r="AS179" s="399"/>
      <c r="AT179" s="399"/>
      <c r="AU179" s="399"/>
      <c r="AV179" s="399"/>
      <c r="AW179" s="399"/>
      <c r="AX179" s="399"/>
      <c r="AY179" s="399"/>
      <c r="AZ179" s="399"/>
      <c r="BA179" s="399"/>
      <c r="BB179" s="399"/>
      <c r="BC179" s="399"/>
      <c r="BD179" s="399"/>
      <c r="BE179" s="399"/>
      <c r="BF179" s="399"/>
      <c r="BG179" s="399"/>
      <c r="BH179" s="399"/>
      <c r="BI179" s="399"/>
      <c r="BJ179" s="399"/>
      <c r="BK179" s="399"/>
      <c r="BL179" s="399"/>
      <c r="BM179" s="399"/>
      <c r="BN179" s="399"/>
      <c r="BO179" s="399"/>
      <c r="BP179" s="399"/>
      <c r="BQ179" s="399"/>
      <c r="BR179" s="399"/>
      <c r="BS179" s="399"/>
      <c r="BT179" s="399"/>
      <c r="BU179" s="399"/>
      <c r="BV179" s="399"/>
      <c r="BW179" s="399"/>
      <c r="BX179" s="399"/>
      <c r="BY179" s="399"/>
      <c r="BZ179" s="399"/>
      <c r="CA179" s="399"/>
      <c r="CB179" s="399"/>
      <c r="CC179" s="399"/>
      <c r="CD179" s="399"/>
      <c r="CE179" s="399"/>
      <c r="CF179" s="399"/>
      <c r="CG179" s="399"/>
      <c r="CH179" s="399"/>
      <c r="CI179" s="399"/>
      <c r="CJ179" s="399"/>
      <c r="CK179" s="399"/>
      <c r="CL179" s="399"/>
      <c r="CM179" s="399"/>
      <c r="CN179" s="399"/>
    </row>
    <row r="180" spans="2:92">
      <c r="B180" s="399"/>
      <c r="C180" s="399"/>
      <c r="D180" s="399"/>
      <c r="E180" s="399"/>
      <c r="F180" s="399"/>
      <c r="G180" s="399"/>
      <c r="J180" s="399"/>
      <c r="K180" s="399"/>
      <c r="L180" s="399"/>
      <c r="M180" s="399"/>
      <c r="N180" s="399"/>
      <c r="O180" s="399"/>
      <c r="P180" s="399"/>
      <c r="Q180" s="399"/>
      <c r="R180" s="399"/>
      <c r="S180" s="399"/>
      <c r="T180" s="399"/>
      <c r="U180" s="399"/>
      <c r="V180" s="399"/>
      <c r="W180" s="399"/>
      <c r="X180" s="399"/>
      <c r="Y180" s="399"/>
      <c r="Z180" s="399"/>
      <c r="AA180" s="399"/>
      <c r="AB180" s="399"/>
      <c r="AC180" s="399"/>
      <c r="AD180" s="399"/>
      <c r="AE180" s="399"/>
      <c r="AF180" s="399"/>
      <c r="AG180" s="399"/>
      <c r="AH180" s="399"/>
      <c r="AI180" s="399"/>
      <c r="AJ180" s="399"/>
      <c r="AK180" s="399"/>
      <c r="AL180" s="399"/>
      <c r="AM180" s="399"/>
      <c r="AN180" s="399"/>
      <c r="AO180" s="399"/>
      <c r="AP180" s="399"/>
      <c r="AQ180" s="399"/>
      <c r="AR180" s="399"/>
      <c r="AS180" s="399"/>
      <c r="AT180" s="399"/>
      <c r="AU180" s="399"/>
      <c r="AV180" s="399"/>
      <c r="AW180" s="399"/>
      <c r="AX180" s="399"/>
      <c r="AY180" s="399"/>
      <c r="AZ180" s="399"/>
      <c r="BA180" s="399"/>
      <c r="BB180" s="399"/>
      <c r="BC180" s="399"/>
      <c r="BD180" s="399"/>
      <c r="BE180" s="399"/>
      <c r="BF180" s="399"/>
      <c r="BG180" s="399"/>
      <c r="BH180" s="399"/>
      <c r="BI180" s="399"/>
      <c r="BJ180" s="399"/>
      <c r="BK180" s="399"/>
      <c r="BL180" s="399"/>
      <c r="BM180" s="399"/>
      <c r="BN180" s="399"/>
      <c r="BO180" s="399"/>
      <c r="BP180" s="399"/>
      <c r="BQ180" s="399"/>
      <c r="BR180" s="399"/>
      <c r="BS180" s="399"/>
      <c r="BT180" s="399"/>
      <c r="BU180" s="399"/>
      <c r="BV180" s="399"/>
      <c r="BW180" s="399"/>
      <c r="BX180" s="399"/>
      <c r="BY180" s="399"/>
      <c r="BZ180" s="399"/>
      <c r="CA180" s="399"/>
      <c r="CB180" s="399"/>
      <c r="CC180" s="399"/>
      <c r="CD180" s="399"/>
      <c r="CE180" s="399"/>
      <c r="CF180" s="399"/>
      <c r="CG180" s="399"/>
      <c r="CH180" s="399"/>
      <c r="CI180" s="399"/>
      <c r="CJ180" s="399"/>
      <c r="CK180" s="399"/>
      <c r="CL180" s="399"/>
      <c r="CM180" s="399"/>
      <c r="CN180" s="399"/>
    </row>
    <row r="181" spans="2:92">
      <c r="B181" s="399"/>
      <c r="C181" s="399"/>
      <c r="D181" s="399"/>
      <c r="E181" s="399"/>
      <c r="F181" s="399"/>
      <c r="G181" s="399"/>
      <c r="J181" s="399"/>
      <c r="K181" s="399"/>
      <c r="L181" s="399"/>
      <c r="M181" s="399"/>
      <c r="N181" s="399"/>
      <c r="O181" s="399"/>
      <c r="P181" s="399"/>
      <c r="Q181" s="399"/>
      <c r="R181" s="399"/>
      <c r="S181" s="399"/>
      <c r="T181" s="399"/>
      <c r="U181" s="399"/>
      <c r="V181" s="399"/>
      <c r="W181" s="399"/>
      <c r="X181" s="399"/>
      <c r="Y181" s="399"/>
      <c r="Z181" s="399"/>
      <c r="AA181" s="399"/>
      <c r="AB181" s="399"/>
      <c r="AC181" s="399"/>
      <c r="AD181" s="399"/>
      <c r="AE181" s="399"/>
      <c r="AF181" s="399"/>
      <c r="AG181" s="399"/>
      <c r="AH181" s="399"/>
      <c r="AI181" s="399"/>
      <c r="AJ181" s="399"/>
      <c r="AK181" s="399"/>
      <c r="AL181" s="399"/>
      <c r="AM181" s="399"/>
      <c r="AN181" s="399"/>
      <c r="AO181" s="399"/>
      <c r="AP181" s="399"/>
      <c r="AQ181" s="399"/>
      <c r="AR181" s="399"/>
      <c r="AS181" s="399"/>
      <c r="AT181" s="399"/>
      <c r="AU181" s="399"/>
      <c r="AV181" s="399"/>
      <c r="AW181" s="399"/>
      <c r="AX181" s="399"/>
      <c r="AY181" s="399"/>
      <c r="AZ181" s="399"/>
      <c r="BA181" s="399"/>
      <c r="BB181" s="399"/>
      <c r="BC181" s="399"/>
      <c r="BD181" s="399"/>
      <c r="BE181" s="399"/>
      <c r="BF181" s="399"/>
      <c r="BG181" s="399"/>
      <c r="BH181" s="399"/>
      <c r="BI181" s="399"/>
      <c r="BJ181" s="399"/>
      <c r="BK181" s="399"/>
      <c r="BL181" s="399"/>
      <c r="BM181" s="399"/>
      <c r="BN181" s="399"/>
      <c r="BO181" s="399"/>
      <c r="BP181" s="399"/>
      <c r="BQ181" s="399"/>
      <c r="BR181" s="399"/>
      <c r="BS181" s="399"/>
      <c r="BT181" s="399"/>
      <c r="BU181" s="399"/>
      <c r="BV181" s="399"/>
      <c r="BW181" s="399"/>
      <c r="BX181" s="399"/>
      <c r="BY181" s="399"/>
      <c r="BZ181" s="399"/>
      <c r="CA181" s="399"/>
      <c r="CB181" s="399"/>
      <c r="CC181" s="399"/>
      <c r="CD181" s="399"/>
      <c r="CE181" s="399"/>
      <c r="CF181" s="399"/>
      <c r="CG181" s="399"/>
      <c r="CH181" s="399"/>
      <c r="CI181" s="399"/>
      <c r="CJ181" s="399"/>
      <c r="CK181" s="399"/>
      <c r="CL181" s="399"/>
      <c r="CM181" s="399"/>
      <c r="CN181" s="399"/>
    </row>
    <row r="182" spans="2:92">
      <c r="B182" s="399"/>
      <c r="C182" s="399"/>
      <c r="D182" s="399"/>
      <c r="E182" s="399"/>
      <c r="F182" s="399"/>
      <c r="G182" s="399"/>
      <c r="J182" s="399"/>
      <c r="K182" s="399"/>
      <c r="L182" s="399"/>
      <c r="M182" s="399"/>
      <c r="N182" s="399"/>
      <c r="O182" s="399"/>
      <c r="P182" s="399"/>
      <c r="Q182" s="399"/>
      <c r="R182" s="399"/>
      <c r="S182" s="399"/>
      <c r="T182" s="399"/>
      <c r="U182" s="399"/>
      <c r="V182" s="399"/>
      <c r="W182" s="399"/>
      <c r="X182" s="399"/>
      <c r="Y182" s="399"/>
      <c r="Z182" s="399"/>
      <c r="AA182" s="399"/>
      <c r="AB182" s="399"/>
      <c r="AC182" s="399"/>
      <c r="AD182" s="399"/>
      <c r="AE182" s="399"/>
      <c r="AF182" s="399"/>
      <c r="AG182" s="399"/>
      <c r="AH182" s="399"/>
      <c r="AI182" s="399"/>
      <c r="AJ182" s="399"/>
      <c r="AK182" s="399"/>
      <c r="AL182" s="399"/>
      <c r="AM182" s="399"/>
      <c r="AN182" s="399"/>
      <c r="AO182" s="399"/>
      <c r="AP182" s="399"/>
      <c r="AQ182" s="399"/>
      <c r="AR182" s="399"/>
      <c r="AS182" s="399"/>
      <c r="AT182" s="399"/>
      <c r="AU182" s="399"/>
      <c r="AV182" s="399"/>
      <c r="AW182" s="399"/>
      <c r="AX182" s="399"/>
      <c r="AY182" s="399"/>
      <c r="AZ182" s="399"/>
      <c r="BA182" s="399"/>
      <c r="BB182" s="399"/>
      <c r="BC182" s="399"/>
      <c r="BD182" s="399"/>
      <c r="BE182" s="399"/>
      <c r="BF182" s="399"/>
      <c r="BG182" s="399"/>
      <c r="BH182" s="399"/>
      <c r="BI182" s="399"/>
      <c r="BJ182" s="399"/>
      <c r="BK182" s="399"/>
      <c r="BL182" s="399"/>
      <c r="BM182" s="399"/>
      <c r="BN182" s="399"/>
      <c r="BO182" s="399"/>
      <c r="BP182" s="399"/>
      <c r="BQ182" s="399"/>
      <c r="BR182" s="399"/>
      <c r="BS182" s="399"/>
      <c r="BT182" s="399"/>
      <c r="BU182" s="399"/>
      <c r="BV182" s="399"/>
      <c r="BW182" s="399"/>
      <c r="BX182" s="399"/>
      <c r="BY182" s="399"/>
      <c r="BZ182" s="399"/>
      <c r="CA182" s="399"/>
      <c r="CB182" s="399"/>
      <c r="CC182" s="399"/>
      <c r="CD182" s="399"/>
      <c r="CE182" s="399"/>
      <c r="CF182" s="399"/>
      <c r="CG182" s="399"/>
      <c r="CH182" s="399"/>
      <c r="CI182" s="399"/>
      <c r="CJ182" s="399"/>
      <c r="CK182" s="399"/>
      <c r="CL182" s="399"/>
      <c r="CM182" s="399"/>
      <c r="CN182" s="399"/>
    </row>
    <row r="183" spans="2:92">
      <c r="B183" s="399"/>
      <c r="C183" s="399"/>
      <c r="D183" s="399"/>
      <c r="E183" s="399"/>
      <c r="F183" s="399"/>
      <c r="G183" s="399"/>
      <c r="J183" s="399"/>
      <c r="K183" s="399"/>
      <c r="L183" s="399"/>
      <c r="M183" s="399"/>
      <c r="N183" s="399"/>
      <c r="O183" s="399"/>
      <c r="P183" s="399"/>
      <c r="Q183" s="399"/>
      <c r="R183" s="399"/>
      <c r="S183" s="399"/>
      <c r="T183" s="399"/>
      <c r="U183" s="399"/>
      <c r="V183" s="399"/>
      <c r="W183" s="399"/>
      <c r="X183" s="399"/>
      <c r="Y183" s="399"/>
      <c r="Z183" s="399"/>
      <c r="AA183" s="399"/>
      <c r="AB183" s="399"/>
      <c r="AC183" s="399"/>
      <c r="AD183" s="399"/>
      <c r="AE183" s="399"/>
      <c r="AF183" s="399"/>
      <c r="AG183" s="399"/>
      <c r="AH183" s="399"/>
      <c r="AI183" s="399"/>
      <c r="AJ183" s="399"/>
      <c r="AK183" s="399"/>
      <c r="AL183" s="399"/>
      <c r="AM183" s="399"/>
      <c r="AN183" s="399"/>
      <c r="AO183" s="399"/>
      <c r="AP183" s="399"/>
      <c r="AQ183" s="399"/>
      <c r="AR183" s="399"/>
      <c r="AS183" s="399"/>
      <c r="AT183" s="399"/>
      <c r="AU183" s="399"/>
      <c r="AV183" s="399"/>
      <c r="AW183" s="399"/>
      <c r="AX183" s="399"/>
      <c r="AY183" s="399"/>
      <c r="AZ183" s="399"/>
      <c r="BA183" s="399"/>
      <c r="BB183" s="399"/>
      <c r="BC183" s="399"/>
      <c r="BD183" s="399"/>
      <c r="BE183" s="399"/>
      <c r="BF183" s="399"/>
      <c r="BG183" s="399"/>
      <c r="BH183" s="399"/>
      <c r="BI183" s="399"/>
      <c r="BJ183" s="399"/>
      <c r="BK183" s="399"/>
      <c r="BL183" s="399"/>
      <c r="BM183" s="399"/>
      <c r="BN183" s="399"/>
      <c r="BO183" s="399"/>
      <c r="BP183" s="399"/>
      <c r="BQ183" s="399"/>
      <c r="BR183" s="399"/>
      <c r="BS183" s="399"/>
      <c r="BT183" s="399"/>
      <c r="BU183" s="399"/>
      <c r="BV183" s="399"/>
      <c r="BW183" s="399"/>
      <c r="BX183" s="399"/>
      <c r="BY183" s="399"/>
      <c r="BZ183" s="399"/>
      <c r="CA183" s="399"/>
      <c r="CB183" s="399"/>
      <c r="CC183" s="399"/>
      <c r="CD183" s="399"/>
      <c r="CE183" s="399"/>
      <c r="CF183" s="399"/>
      <c r="CG183" s="399"/>
      <c r="CH183" s="399"/>
      <c r="CI183" s="399"/>
      <c r="CJ183" s="399"/>
      <c r="CK183" s="399"/>
      <c r="CL183" s="399"/>
      <c r="CM183" s="399"/>
      <c r="CN183" s="399"/>
    </row>
    <row r="184" spans="2:92">
      <c r="B184" s="399"/>
      <c r="C184" s="399"/>
      <c r="D184" s="399"/>
      <c r="E184" s="399"/>
      <c r="F184" s="399"/>
      <c r="G184" s="399"/>
      <c r="J184" s="399"/>
      <c r="K184" s="399"/>
      <c r="L184" s="399"/>
      <c r="M184" s="399"/>
      <c r="N184" s="399"/>
      <c r="O184" s="399"/>
      <c r="P184" s="399"/>
      <c r="Q184" s="399"/>
      <c r="R184" s="399"/>
      <c r="S184" s="399"/>
      <c r="T184" s="399"/>
      <c r="U184" s="399"/>
      <c r="V184" s="399"/>
      <c r="W184" s="399"/>
      <c r="X184" s="399"/>
      <c r="Y184" s="399"/>
      <c r="Z184" s="399"/>
      <c r="AA184" s="399"/>
      <c r="AB184" s="399"/>
      <c r="AC184" s="399"/>
      <c r="AD184" s="399"/>
      <c r="AE184" s="399"/>
      <c r="AF184" s="399"/>
      <c r="AG184" s="399"/>
      <c r="AH184" s="399"/>
      <c r="AI184" s="399"/>
      <c r="AJ184" s="399"/>
      <c r="AK184" s="399"/>
      <c r="AL184" s="399"/>
      <c r="AM184" s="399"/>
      <c r="AN184" s="399"/>
      <c r="AO184" s="399"/>
      <c r="AP184" s="399"/>
      <c r="AQ184" s="399"/>
      <c r="AR184" s="399"/>
      <c r="AS184" s="399"/>
      <c r="AT184" s="399"/>
      <c r="AU184" s="399"/>
      <c r="AV184" s="399"/>
      <c r="AW184" s="399"/>
      <c r="AX184" s="399"/>
      <c r="AY184" s="399"/>
      <c r="AZ184" s="399"/>
      <c r="BA184" s="399"/>
      <c r="BB184" s="399"/>
      <c r="BC184" s="399"/>
      <c r="BD184" s="399"/>
      <c r="BE184" s="399"/>
      <c r="BF184" s="399"/>
      <c r="BG184" s="399"/>
      <c r="BH184" s="399"/>
      <c r="BI184" s="399"/>
      <c r="BJ184" s="399"/>
      <c r="BK184" s="399"/>
      <c r="BL184" s="399"/>
      <c r="BM184" s="399"/>
      <c r="BN184" s="399"/>
      <c r="BO184" s="399"/>
      <c r="BP184" s="399"/>
      <c r="BQ184" s="399"/>
      <c r="BR184" s="399"/>
      <c r="BS184" s="399"/>
      <c r="BT184" s="399"/>
      <c r="BU184" s="399"/>
      <c r="BV184" s="399"/>
      <c r="BW184" s="399"/>
      <c r="BX184" s="399"/>
      <c r="BY184" s="399"/>
      <c r="BZ184" s="399"/>
      <c r="CA184" s="399"/>
      <c r="CB184" s="399"/>
      <c r="CC184" s="399"/>
      <c r="CD184" s="399"/>
      <c r="CE184" s="399"/>
      <c r="CF184" s="399"/>
      <c r="CG184" s="399"/>
      <c r="CH184" s="399"/>
      <c r="CI184" s="399"/>
      <c r="CJ184" s="399"/>
      <c r="CK184" s="399"/>
      <c r="CL184" s="399"/>
      <c r="CM184" s="399"/>
      <c r="CN184" s="399"/>
    </row>
    <row r="185" spans="2:92" s="400" customFormat="1">
      <c r="B185" s="399"/>
      <c r="C185" s="399"/>
      <c r="D185" s="399"/>
      <c r="E185" s="399"/>
      <c r="F185" s="399"/>
      <c r="G185" s="399"/>
      <c r="H185" s="399"/>
      <c r="I185" s="399"/>
      <c r="J185" s="399"/>
      <c r="K185" s="399"/>
      <c r="L185" s="399"/>
      <c r="M185" s="399"/>
      <c r="N185" s="399"/>
      <c r="O185" s="399"/>
      <c r="P185" s="399"/>
      <c r="Q185" s="399"/>
      <c r="R185" s="399"/>
      <c r="S185" s="399"/>
      <c r="T185" s="399"/>
      <c r="U185" s="399"/>
      <c r="V185" s="399"/>
      <c r="W185" s="399"/>
      <c r="X185" s="399"/>
      <c r="Y185" s="399"/>
      <c r="Z185" s="399"/>
      <c r="AA185" s="399"/>
      <c r="AB185" s="399"/>
      <c r="AC185" s="399"/>
      <c r="AD185" s="399"/>
      <c r="AE185" s="399"/>
      <c r="AF185" s="399"/>
      <c r="AG185" s="399"/>
      <c r="AH185" s="399"/>
      <c r="AI185" s="399"/>
      <c r="AJ185" s="399"/>
      <c r="AK185" s="399"/>
      <c r="AL185" s="399"/>
      <c r="AM185" s="399"/>
      <c r="AN185" s="399"/>
      <c r="AO185" s="399"/>
      <c r="AP185" s="399"/>
      <c r="AQ185" s="399"/>
      <c r="AR185" s="399"/>
      <c r="AS185" s="399"/>
      <c r="AT185" s="399"/>
      <c r="AU185" s="399"/>
      <c r="AV185" s="399"/>
      <c r="AW185" s="399"/>
      <c r="AX185" s="399"/>
      <c r="AY185" s="399"/>
      <c r="AZ185" s="399"/>
      <c r="BA185" s="399"/>
      <c r="BB185" s="399"/>
      <c r="BC185" s="399"/>
      <c r="BD185" s="399"/>
      <c r="BE185" s="399"/>
      <c r="BF185" s="399"/>
      <c r="BG185" s="399"/>
      <c r="BH185" s="399"/>
      <c r="BI185" s="399"/>
      <c r="BJ185" s="399"/>
      <c r="BK185" s="399"/>
      <c r="BL185" s="399"/>
      <c r="BM185" s="399"/>
      <c r="BN185" s="399"/>
      <c r="BO185" s="399"/>
      <c r="BP185" s="399"/>
      <c r="BQ185" s="399"/>
      <c r="BR185" s="399"/>
      <c r="BS185" s="399"/>
      <c r="BT185" s="399"/>
      <c r="BU185" s="399"/>
      <c r="BV185" s="399"/>
      <c r="BW185" s="399"/>
      <c r="BX185" s="399"/>
      <c r="BY185" s="399"/>
      <c r="BZ185" s="399"/>
      <c r="CA185" s="399"/>
      <c r="CB185" s="399"/>
      <c r="CC185" s="399"/>
      <c r="CD185" s="399"/>
      <c r="CE185" s="399"/>
      <c r="CF185" s="399"/>
      <c r="CG185" s="399"/>
      <c r="CH185" s="399"/>
      <c r="CI185" s="399"/>
      <c r="CJ185" s="399"/>
      <c r="CK185" s="399"/>
      <c r="CL185" s="399"/>
      <c r="CM185" s="399"/>
      <c r="CN185" s="399"/>
    </row>
    <row r="186" spans="2:92">
      <c r="B186" s="399"/>
      <c r="C186" s="399"/>
      <c r="D186" s="399"/>
      <c r="E186" s="399"/>
      <c r="F186" s="399"/>
      <c r="G186" s="399"/>
      <c r="J186" s="399"/>
      <c r="K186" s="399"/>
      <c r="L186" s="399"/>
      <c r="M186" s="399"/>
      <c r="N186" s="399"/>
      <c r="O186" s="399"/>
      <c r="P186" s="399"/>
      <c r="Q186" s="399"/>
      <c r="R186" s="399"/>
      <c r="S186" s="399"/>
      <c r="T186" s="399"/>
      <c r="U186" s="399"/>
      <c r="V186" s="399"/>
      <c r="W186" s="399"/>
      <c r="X186" s="399"/>
      <c r="Y186" s="399"/>
      <c r="Z186" s="399"/>
      <c r="AA186" s="399"/>
      <c r="AB186" s="399"/>
      <c r="AC186" s="399"/>
      <c r="AD186" s="399"/>
      <c r="AE186" s="399"/>
      <c r="AF186" s="399"/>
      <c r="AG186" s="399"/>
      <c r="AH186" s="399"/>
      <c r="AI186" s="399"/>
      <c r="AJ186" s="399"/>
      <c r="AK186" s="399"/>
      <c r="AL186" s="399"/>
      <c r="AM186" s="399"/>
      <c r="AN186" s="399"/>
      <c r="AO186" s="399"/>
      <c r="AP186" s="399"/>
      <c r="AQ186" s="399"/>
      <c r="AR186" s="399"/>
      <c r="AS186" s="399"/>
      <c r="AT186" s="399"/>
      <c r="AU186" s="399"/>
      <c r="AV186" s="399"/>
      <c r="AW186" s="399"/>
      <c r="AX186" s="399"/>
      <c r="AY186" s="399"/>
      <c r="AZ186" s="399"/>
      <c r="BA186" s="399"/>
      <c r="BB186" s="399"/>
      <c r="BC186" s="399"/>
      <c r="BD186" s="399"/>
      <c r="BE186" s="399"/>
      <c r="BF186" s="399"/>
      <c r="BG186" s="399"/>
      <c r="BH186" s="399"/>
      <c r="BI186" s="399"/>
      <c r="BJ186" s="399"/>
      <c r="BK186" s="399"/>
      <c r="BL186" s="399"/>
      <c r="BM186" s="399"/>
      <c r="BN186" s="399"/>
      <c r="BO186" s="399"/>
      <c r="BP186" s="399"/>
      <c r="BQ186" s="399"/>
      <c r="BR186" s="399"/>
      <c r="BS186" s="399"/>
      <c r="BT186" s="399"/>
      <c r="BU186" s="399"/>
      <c r="BV186" s="399"/>
      <c r="BW186" s="399"/>
      <c r="BX186" s="399"/>
      <c r="BY186" s="399"/>
      <c r="BZ186" s="399"/>
      <c r="CA186" s="399"/>
      <c r="CB186" s="399"/>
      <c r="CC186" s="399"/>
      <c r="CD186" s="399"/>
      <c r="CE186" s="399"/>
      <c r="CF186" s="399"/>
      <c r="CG186" s="399"/>
      <c r="CH186" s="399"/>
      <c r="CI186" s="399"/>
      <c r="CJ186" s="399"/>
      <c r="CK186" s="399"/>
      <c r="CL186" s="399"/>
      <c r="CM186" s="399"/>
      <c r="CN186" s="399"/>
    </row>
    <row r="187" spans="2:92">
      <c r="B187" s="399"/>
      <c r="C187" s="399"/>
      <c r="D187" s="399"/>
      <c r="E187" s="399"/>
      <c r="F187" s="399"/>
      <c r="G187" s="399"/>
      <c r="J187" s="399"/>
      <c r="K187" s="399"/>
      <c r="L187" s="399"/>
      <c r="M187" s="399"/>
      <c r="N187" s="399"/>
      <c r="O187" s="399"/>
      <c r="P187" s="399"/>
      <c r="Q187" s="399"/>
      <c r="R187" s="399"/>
      <c r="S187" s="399"/>
      <c r="T187" s="399"/>
      <c r="U187" s="399"/>
      <c r="V187" s="399"/>
      <c r="W187" s="399"/>
      <c r="X187" s="399"/>
      <c r="Y187" s="399"/>
      <c r="Z187" s="399"/>
      <c r="AA187" s="399"/>
      <c r="AB187" s="399"/>
      <c r="AC187" s="399"/>
      <c r="AD187" s="399"/>
      <c r="AE187" s="399"/>
      <c r="AF187" s="399"/>
      <c r="AG187" s="399"/>
      <c r="AH187" s="399"/>
      <c r="AI187" s="399"/>
      <c r="AJ187" s="399"/>
      <c r="AK187" s="399"/>
      <c r="AL187" s="399"/>
      <c r="AM187" s="399"/>
      <c r="AN187" s="399"/>
      <c r="AO187" s="399"/>
      <c r="AP187" s="399"/>
      <c r="AQ187" s="399"/>
      <c r="AR187" s="399"/>
      <c r="AS187" s="399"/>
      <c r="AT187" s="399"/>
      <c r="AU187" s="399"/>
      <c r="AV187" s="399"/>
      <c r="AW187" s="399"/>
      <c r="AX187" s="399"/>
      <c r="AY187" s="399"/>
      <c r="AZ187" s="399"/>
      <c r="BA187" s="399"/>
      <c r="BB187" s="399"/>
      <c r="BC187" s="399"/>
      <c r="BD187" s="399"/>
      <c r="BE187" s="399"/>
      <c r="BF187" s="399"/>
      <c r="BG187" s="399"/>
      <c r="BH187" s="399"/>
      <c r="BI187" s="399"/>
      <c r="BJ187" s="399"/>
      <c r="BK187" s="399"/>
      <c r="BL187" s="399"/>
      <c r="BM187" s="399"/>
      <c r="BN187" s="399"/>
      <c r="BO187" s="399"/>
      <c r="BP187" s="399"/>
      <c r="BQ187" s="399"/>
      <c r="BR187" s="399"/>
      <c r="BS187" s="399"/>
      <c r="BT187" s="399"/>
      <c r="BU187" s="399"/>
      <c r="BV187" s="399"/>
      <c r="BW187" s="399"/>
      <c r="BX187" s="399"/>
      <c r="BY187" s="399"/>
      <c r="BZ187" s="399"/>
      <c r="CA187" s="399"/>
      <c r="CB187" s="399"/>
      <c r="CC187" s="399"/>
      <c r="CD187" s="399"/>
      <c r="CE187" s="399"/>
      <c r="CF187" s="399"/>
      <c r="CG187" s="399"/>
      <c r="CH187" s="399"/>
      <c r="CI187" s="399"/>
      <c r="CJ187" s="399"/>
      <c r="CK187" s="399"/>
      <c r="CL187" s="399"/>
      <c r="CM187" s="399"/>
      <c r="CN187" s="399"/>
    </row>
    <row r="188" spans="2:92" s="400" customFormat="1">
      <c r="B188" s="399"/>
      <c r="C188" s="399"/>
      <c r="D188" s="399"/>
      <c r="E188" s="399"/>
      <c r="F188" s="399"/>
      <c r="G188" s="399"/>
      <c r="H188" s="399"/>
      <c r="I188" s="399"/>
      <c r="J188" s="399"/>
      <c r="K188" s="399"/>
      <c r="L188" s="399"/>
      <c r="M188" s="399"/>
      <c r="N188" s="399"/>
      <c r="O188" s="399"/>
      <c r="P188" s="399"/>
      <c r="Q188" s="399"/>
      <c r="R188" s="399"/>
      <c r="S188" s="399"/>
      <c r="T188" s="399"/>
      <c r="U188" s="399"/>
      <c r="V188" s="399"/>
      <c r="W188" s="399"/>
      <c r="X188" s="399"/>
      <c r="Y188" s="399"/>
      <c r="Z188" s="399"/>
      <c r="AA188" s="399"/>
      <c r="AB188" s="399"/>
      <c r="AC188" s="399"/>
      <c r="AD188" s="399"/>
      <c r="AE188" s="399"/>
      <c r="AF188" s="399"/>
      <c r="AG188" s="399"/>
      <c r="AH188" s="399"/>
      <c r="AI188" s="399"/>
      <c r="AJ188" s="399"/>
      <c r="AK188" s="399"/>
      <c r="AL188" s="399"/>
      <c r="AM188" s="399"/>
      <c r="AN188" s="399"/>
      <c r="AO188" s="399"/>
      <c r="AP188" s="399"/>
      <c r="AQ188" s="399"/>
      <c r="AR188" s="399"/>
      <c r="AS188" s="399"/>
      <c r="AT188" s="399"/>
      <c r="AU188" s="399"/>
      <c r="AV188" s="399"/>
      <c r="AW188" s="399"/>
      <c r="AX188" s="399"/>
      <c r="AY188" s="399"/>
      <c r="AZ188" s="399"/>
      <c r="BA188" s="399"/>
      <c r="BB188" s="399"/>
      <c r="BC188" s="399"/>
      <c r="BD188" s="399"/>
      <c r="BE188" s="399"/>
      <c r="BF188" s="399"/>
      <c r="BG188" s="399"/>
      <c r="BH188" s="399"/>
      <c r="BI188" s="399"/>
      <c r="BJ188" s="399"/>
      <c r="BK188" s="399"/>
      <c r="BL188" s="399"/>
      <c r="BM188" s="399"/>
      <c r="BN188" s="399"/>
      <c r="BO188" s="399"/>
      <c r="BP188" s="399"/>
      <c r="BQ188" s="399"/>
      <c r="BR188" s="399"/>
      <c r="BS188" s="399"/>
      <c r="BT188" s="399"/>
      <c r="BU188" s="399"/>
      <c r="BV188" s="399"/>
      <c r="BW188" s="399"/>
      <c r="BX188" s="399"/>
      <c r="BY188" s="399"/>
      <c r="BZ188" s="399"/>
      <c r="CA188" s="399"/>
      <c r="CB188" s="399"/>
      <c r="CC188" s="399"/>
      <c r="CD188" s="399"/>
      <c r="CE188" s="399"/>
      <c r="CF188" s="399"/>
      <c r="CG188" s="399"/>
      <c r="CH188" s="399"/>
      <c r="CI188" s="399"/>
      <c r="CJ188" s="399"/>
      <c r="CK188" s="399"/>
      <c r="CL188" s="399"/>
      <c r="CM188" s="399"/>
      <c r="CN188" s="399"/>
    </row>
    <row r="189" spans="2:92">
      <c r="B189" s="399"/>
      <c r="C189" s="399"/>
      <c r="D189" s="399"/>
      <c r="E189" s="399"/>
      <c r="F189" s="399"/>
      <c r="G189" s="399"/>
      <c r="J189" s="399"/>
      <c r="K189" s="399"/>
      <c r="L189" s="399"/>
      <c r="M189" s="399"/>
      <c r="N189" s="399"/>
      <c r="O189" s="399"/>
      <c r="P189" s="399"/>
      <c r="Q189" s="399"/>
      <c r="R189" s="399"/>
      <c r="S189" s="399"/>
      <c r="T189" s="399"/>
      <c r="U189" s="399"/>
      <c r="V189" s="399"/>
      <c r="W189" s="399"/>
      <c r="X189" s="399"/>
      <c r="Y189" s="399"/>
      <c r="Z189" s="399"/>
      <c r="AA189" s="399"/>
      <c r="AB189" s="399"/>
      <c r="AC189" s="399"/>
      <c r="AD189" s="399"/>
      <c r="AE189" s="399"/>
      <c r="AF189" s="399"/>
      <c r="AG189" s="399"/>
      <c r="AH189" s="399"/>
      <c r="AI189" s="399"/>
      <c r="AJ189" s="399"/>
      <c r="AK189" s="399"/>
      <c r="AL189" s="399"/>
      <c r="AM189" s="399"/>
      <c r="AN189" s="399"/>
      <c r="AO189" s="399"/>
      <c r="AP189" s="399"/>
      <c r="AQ189" s="399"/>
      <c r="AR189" s="399"/>
      <c r="AS189" s="399"/>
      <c r="AT189" s="399"/>
      <c r="AU189" s="399"/>
      <c r="AV189" s="399"/>
      <c r="AW189" s="399"/>
      <c r="AX189" s="399"/>
      <c r="AY189" s="399"/>
      <c r="AZ189" s="399"/>
      <c r="BA189" s="399"/>
      <c r="BB189" s="399"/>
      <c r="BC189" s="399"/>
      <c r="BD189" s="399"/>
      <c r="BE189" s="399"/>
      <c r="BF189" s="399"/>
      <c r="BG189" s="399"/>
      <c r="BH189" s="399"/>
      <c r="BI189" s="399"/>
      <c r="BJ189" s="399"/>
      <c r="BK189" s="399"/>
      <c r="BL189" s="399"/>
      <c r="BM189" s="399"/>
      <c r="BN189" s="399"/>
      <c r="BO189" s="399"/>
      <c r="BP189" s="399"/>
      <c r="BQ189" s="399"/>
      <c r="BR189" s="399"/>
      <c r="BS189" s="399"/>
      <c r="BT189" s="399"/>
      <c r="BU189" s="399"/>
      <c r="BV189" s="399"/>
      <c r="BW189" s="399"/>
      <c r="BX189" s="399"/>
      <c r="BY189" s="399"/>
      <c r="BZ189" s="399"/>
      <c r="CA189" s="399"/>
      <c r="CB189" s="399"/>
      <c r="CC189" s="399"/>
      <c r="CD189" s="399"/>
      <c r="CE189" s="399"/>
      <c r="CF189" s="399"/>
      <c r="CG189" s="399"/>
      <c r="CH189" s="399"/>
      <c r="CI189" s="399"/>
      <c r="CJ189" s="399"/>
      <c r="CK189" s="399"/>
      <c r="CL189" s="399"/>
      <c r="CM189" s="399"/>
      <c r="CN189" s="399"/>
    </row>
    <row r="190" spans="2:92">
      <c r="B190" s="399"/>
      <c r="C190" s="399"/>
      <c r="D190" s="399"/>
      <c r="E190" s="399"/>
      <c r="F190" s="399"/>
      <c r="G190" s="399"/>
      <c r="J190" s="399"/>
      <c r="K190" s="399"/>
      <c r="L190" s="399"/>
      <c r="M190" s="399"/>
      <c r="N190" s="399"/>
      <c r="O190" s="399"/>
      <c r="P190" s="399"/>
      <c r="Q190" s="399"/>
      <c r="R190" s="399"/>
      <c r="S190" s="399"/>
      <c r="T190" s="399"/>
      <c r="U190" s="399"/>
      <c r="V190" s="399"/>
      <c r="W190" s="399"/>
      <c r="X190" s="399"/>
      <c r="Y190" s="399"/>
      <c r="Z190" s="399"/>
      <c r="AA190" s="399"/>
      <c r="AB190" s="399"/>
      <c r="AC190" s="399"/>
      <c r="AD190" s="399"/>
      <c r="AE190" s="399"/>
      <c r="AF190" s="399"/>
      <c r="AG190" s="399"/>
      <c r="AH190" s="399"/>
      <c r="AI190" s="399"/>
      <c r="AJ190" s="399"/>
      <c r="AK190" s="399"/>
      <c r="AL190" s="399"/>
      <c r="AM190" s="399"/>
      <c r="AN190" s="399"/>
      <c r="AO190" s="399"/>
      <c r="AP190" s="399"/>
      <c r="AQ190" s="399"/>
      <c r="AR190" s="399"/>
      <c r="AS190" s="399"/>
      <c r="AT190" s="399"/>
      <c r="AU190" s="399"/>
      <c r="AV190" s="399"/>
      <c r="AW190" s="399"/>
      <c r="AX190" s="399"/>
      <c r="AY190" s="399"/>
      <c r="AZ190" s="399"/>
      <c r="BA190" s="399"/>
      <c r="BB190" s="399"/>
      <c r="BC190" s="399"/>
      <c r="BD190" s="399"/>
      <c r="BE190" s="399"/>
      <c r="BF190" s="399"/>
      <c r="BG190" s="399"/>
      <c r="BH190" s="399"/>
      <c r="BI190" s="399"/>
      <c r="BJ190" s="399"/>
      <c r="BK190" s="399"/>
      <c r="BL190" s="399"/>
      <c r="BM190" s="399"/>
      <c r="BN190" s="399"/>
      <c r="BO190" s="399"/>
      <c r="BP190" s="399"/>
      <c r="BQ190" s="399"/>
      <c r="BR190" s="399"/>
      <c r="BS190" s="399"/>
      <c r="BT190" s="399"/>
      <c r="BU190" s="399"/>
      <c r="BV190" s="399"/>
      <c r="BW190" s="399"/>
      <c r="BX190" s="399"/>
      <c r="BY190" s="399"/>
      <c r="BZ190" s="399"/>
      <c r="CA190" s="399"/>
      <c r="CB190" s="399"/>
      <c r="CC190" s="399"/>
      <c r="CD190" s="399"/>
      <c r="CE190" s="399"/>
      <c r="CF190" s="399"/>
      <c r="CG190" s="399"/>
      <c r="CH190" s="399"/>
      <c r="CI190" s="399"/>
      <c r="CJ190" s="399"/>
      <c r="CK190" s="399"/>
      <c r="CL190" s="399"/>
      <c r="CM190" s="399"/>
      <c r="CN190" s="399"/>
    </row>
    <row r="191" spans="2:92">
      <c r="B191" s="399"/>
      <c r="C191" s="399"/>
      <c r="D191" s="399"/>
      <c r="E191" s="399"/>
      <c r="F191" s="399"/>
      <c r="G191" s="399"/>
      <c r="J191" s="399"/>
      <c r="K191" s="399"/>
      <c r="L191" s="399"/>
      <c r="M191" s="399"/>
      <c r="N191" s="399"/>
      <c r="O191" s="399"/>
      <c r="P191" s="399"/>
      <c r="Q191" s="399"/>
      <c r="R191" s="399"/>
      <c r="S191" s="399"/>
      <c r="T191" s="399"/>
      <c r="U191" s="399"/>
      <c r="V191" s="399"/>
      <c r="W191" s="399"/>
      <c r="X191" s="399"/>
      <c r="Y191" s="399"/>
      <c r="Z191" s="399"/>
      <c r="AA191" s="399"/>
      <c r="AB191" s="399"/>
      <c r="AC191" s="399"/>
      <c r="AD191" s="399"/>
      <c r="AE191" s="399"/>
      <c r="AF191" s="399"/>
      <c r="AG191" s="399"/>
      <c r="AH191" s="399"/>
      <c r="AI191" s="399"/>
      <c r="AJ191" s="399"/>
      <c r="AK191" s="399"/>
      <c r="AL191" s="399"/>
      <c r="AM191" s="399"/>
      <c r="AN191" s="399"/>
      <c r="AO191" s="399"/>
      <c r="AP191" s="399"/>
      <c r="AQ191" s="399"/>
      <c r="AR191" s="399"/>
      <c r="AS191" s="399"/>
      <c r="AT191" s="399"/>
      <c r="AU191" s="399"/>
      <c r="AV191" s="399"/>
      <c r="AW191" s="399"/>
      <c r="AX191" s="399"/>
      <c r="AY191" s="399"/>
      <c r="AZ191" s="399"/>
      <c r="BA191" s="399"/>
      <c r="BB191" s="399"/>
      <c r="BC191" s="399"/>
      <c r="BD191" s="399"/>
      <c r="BE191" s="399"/>
      <c r="BF191" s="399"/>
      <c r="BG191" s="399"/>
      <c r="BH191" s="399"/>
      <c r="BI191" s="399"/>
      <c r="BJ191" s="399"/>
      <c r="BK191" s="399"/>
      <c r="BL191" s="399"/>
      <c r="BM191" s="399"/>
      <c r="BN191" s="399"/>
      <c r="BO191" s="399"/>
      <c r="BP191" s="399"/>
      <c r="BQ191" s="399"/>
      <c r="BR191" s="399"/>
      <c r="BS191" s="399"/>
      <c r="BT191" s="399"/>
      <c r="BU191" s="399"/>
      <c r="BV191" s="399"/>
      <c r="BW191" s="399"/>
      <c r="BX191" s="399"/>
      <c r="BY191" s="399"/>
      <c r="BZ191" s="399"/>
      <c r="CA191" s="399"/>
      <c r="CB191" s="399"/>
      <c r="CC191" s="399"/>
      <c r="CD191" s="399"/>
      <c r="CE191" s="399"/>
      <c r="CF191" s="399"/>
      <c r="CG191" s="399"/>
      <c r="CH191" s="399"/>
      <c r="CI191" s="399"/>
      <c r="CJ191" s="399"/>
      <c r="CK191" s="399"/>
      <c r="CL191" s="399"/>
      <c r="CM191" s="399"/>
      <c r="CN191" s="399"/>
    </row>
    <row r="192" spans="2:92">
      <c r="B192" s="399"/>
      <c r="C192" s="399"/>
      <c r="D192" s="399"/>
      <c r="E192" s="399"/>
      <c r="F192" s="399"/>
      <c r="G192" s="399"/>
      <c r="J192" s="399"/>
      <c r="K192" s="399"/>
      <c r="L192" s="399"/>
      <c r="M192" s="399"/>
      <c r="N192" s="399"/>
      <c r="O192" s="399"/>
      <c r="P192" s="399"/>
      <c r="Q192" s="399"/>
      <c r="R192" s="399"/>
      <c r="S192" s="399"/>
      <c r="T192" s="399"/>
      <c r="U192" s="399"/>
      <c r="V192" s="399"/>
      <c r="W192" s="399"/>
      <c r="X192" s="399"/>
      <c r="Y192" s="399"/>
      <c r="Z192" s="399"/>
      <c r="AA192" s="399"/>
      <c r="AB192" s="399"/>
      <c r="AC192" s="399"/>
      <c r="AD192" s="399"/>
      <c r="AE192" s="399"/>
      <c r="AF192" s="399"/>
      <c r="AG192" s="399"/>
      <c r="AH192" s="399"/>
      <c r="AI192" s="399"/>
      <c r="AJ192" s="399"/>
      <c r="AK192" s="399"/>
      <c r="AL192" s="399"/>
      <c r="AM192" s="399"/>
      <c r="AN192" s="399"/>
      <c r="AO192" s="399"/>
      <c r="AP192" s="399"/>
      <c r="AQ192" s="399"/>
      <c r="AR192" s="399"/>
      <c r="AS192" s="399"/>
      <c r="AT192" s="399"/>
      <c r="AU192" s="399"/>
      <c r="AV192" s="399"/>
      <c r="AW192" s="399"/>
      <c r="AX192" s="399"/>
      <c r="AY192" s="399"/>
      <c r="AZ192" s="399"/>
      <c r="BA192" s="399"/>
      <c r="BB192" s="399"/>
      <c r="BC192" s="399"/>
      <c r="BD192" s="399"/>
      <c r="BE192" s="399"/>
      <c r="BF192" s="399"/>
      <c r="BG192" s="399"/>
      <c r="BH192" s="399"/>
      <c r="BI192" s="399"/>
      <c r="BJ192" s="399"/>
      <c r="BK192" s="399"/>
      <c r="BL192" s="399"/>
      <c r="BM192" s="399"/>
      <c r="BN192" s="399"/>
      <c r="BO192" s="399"/>
      <c r="BP192" s="399"/>
      <c r="BQ192" s="399"/>
      <c r="BR192" s="399"/>
      <c r="BS192" s="399"/>
      <c r="BT192" s="399"/>
      <c r="BU192" s="399"/>
      <c r="BV192" s="399"/>
      <c r="BW192" s="399"/>
      <c r="BX192" s="399"/>
      <c r="BY192" s="399"/>
      <c r="BZ192" s="399"/>
      <c r="CA192" s="399"/>
      <c r="CB192" s="399"/>
      <c r="CC192" s="399"/>
      <c r="CD192" s="399"/>
      <c r="CE192" s="399"/>
      <c r="CF192" s="399"/>
      <c r="CG192" s="399"/>
      <c r="CH192" s="399"/>
      <c r="CI192" s="399"/>
      <c r="CJ192" s="399"/>
      <c r="CK192" s="399"/>
      <c r="CL192" s="399"/>
      <c r="CM192" s="399"/>
      <c r="CN192" s="399"/>
    </row>
    <row r="193" spans="2:92">
      <c r="B193" s="399"/>
      <c r="C193" s="399"/>
      <c r="D193" s="399"/>
      <c r="E193" s="399"/>
      <c r="F193" s="399"/>
      <c r="G193" s="399"/>
      <c r="J193" s="399"/>
      <c r="K193" s="399"/>
      <c r="L193" s="399"/>
      <c r="M193" s="399"/>
      <c r="N193" s="399"/>
      <c r="O193" s="399"/>
      <c r="P193" s="399"/>
      <c r="Q193" s="399"/>
      <c r="R193" s="399"/>
      <c r="S193" s="399"/>
      <c r="T193" s="399"/>
      <c r="U193" s="399"/>
      <c r="V193" s="399"/>
      <c r="W193" s="399"/>
      <c r="X193" s="399"/>
      <c r="Y193" s="399"/>
      <c r="Z193" s="399"/>
      <c r="AA193" s="399"/>
      <c r="AB193" s="399"/>
      <c r="AC193" s="399"/>
      <c r="AD193" s="399"/>
      <c r="AE193" s="399"/>
      <c r="AF193" s="399"/>
      <c r="AG193" s="399"/>
      <c r="AH193" s="399"/>
      <c r="AI193" s="399"/>
      <c r="AJ193" s="399"/>
      <c r="AK193" s="399"/>
      <c r="AL193" s="399"/>
      <c r="AM193" s="399"/>
      <c r="AN193" s="399"/>
      <c r="AO193" s="399"/>
      <c r="AP193" s="399"/>
      <c r="AQ193" s="399"/>
      <c r="AR193" s="399"/>
      <c r="AS193" s="399"/>
      <c r="AT193" s="399"/>
      <c r="AU193" s="399"/>
      <c r="AV193" s="399"/>
      <c r="AW193" s="399"/>
      <c r="AX193" s="399"/>
      <c r="AY193" s="399"/>
      <c r="AZ193" s="399"/>
      <c r="BA193" s="399"/>
      <c r="BB193" s="399"/>
      <c r="BC193" s="399"/>
      <c r="BD193" s="399"/>
      <c r="BE193" s="399"/>
      <c r="BF193" s="399"/>
      <c r="BG193" s="399"/>
      <c r="BH193" s="399"/>
      <c r="BI193" s="399"/>
      <c r="BJ193" s="399"/>
      <c r="BK193" s="399"/>
      <c r="BL193" s="399"/>
      <c r="BM193" s="399"/>
      <c r="BN193" s="399"/>
      <c r="BO193" s="399"/>
      <c r="BP193" s="399"/>
      <c r="BQ193" s="399"/>
      <c r="BR193" s="399"/>
      <c r="BS193" s="399"/>
      <c r="BT193" s="399"/>
      <c r="BU193" s="399"/>
      <c r="BV193" s="399"/>
      <c r="BW193" s="399"/>
      <c r="BX193" s="399"/>
      <c r="BY193" s="399"/>
      <c r="BZ193" s="399"/>
      <c r="CA193" s="399"/>
      <c r="CB193" s="399"/>
      <c r="CC193" s="399"/>
      <c r="CD193" s="399"/>
      <c r="CE193" s="399"/>
      <c r="CF193" s="399"/>
      <c r="CG193" s="399"/>
      <c r="CH193" s="399"/>
      <c r="CI193" s="399"/>
      <c r="CJ193" s="399"/>
      <c r="CK193" s="399"/>
      <c r="CL193" s="399"/>
      <c r="CM193" s="399"/>
      <c r="CN193" s="399"/>
    </row>
    <row r="194" spans="2:92">
      <c r="B194" s="399"/>
      <c r="C194" s="399"/>
      <c r="D194" s="399"/>
      <c r="E194" s="399"/>
      <c r="F194" s="399"/>
      <c r="G194" s="399"/>
      <c r="J194" s="399"/>
      <c r="K194" s="399"/>
      <c r="L194" s="399"/>
      <c r="M194" s="399"/>
      <c r="N194" s="399"/>
      <c r="O194" s="399"/>
      <c r="P194" s="399"/>
      <c r="Q194" s="399"/>
      <c r="R194" s="399"/>
      <c r="S194" s="399"/>
      <c r="T194" s="399"/>
      <c r="U194" s="399"/>
      <c r="V194" s="399"/>
      <c r="W194" s="399"/>
      <c r="X194" s="399"/>
      <c r="Y194" s="399"/>
      <c r="Z194" s="399"/>
      <c r="AA194" s="399"/>
      <c r="AB194" s="399"/>
      <c r="AC194" s="399"/>
      <c r="AD194" s="399"/>
      <c r="AE194" s="399"/>
      <c r="AF194" s="399"/>
      <c r="AG194" s="399"/>
      <c r="AH194" s="399"/>
      <c r="AI194" s="399"/>
      <c r="AJ194" s="399"/>
      <c r="AK194" s="399"/>
      <c r="AL194" s="399"/>
      <c r="AM194" s="399"/>
      <c r="AN194" s="399"/>
      <c r="AO194" s="399"/>
      <c r="AP194" s="399"/>
      <c r="AQ194" s="399"/>
      <c r="AR194" s="399"/>
      <c r="AS194" s="399"/>
      <c r="AT194" s="399"/>
      <c r="AU194" s="399"/>
      <c r="AV194" s="399"/>
      <c r="AW194" s="399"/>
      <c r="AX194" s="399"/>
      <c r="AY194" s="399"/>
      <c r="AZ194" s="399"/>
      <c r="BA194" s="399"/>
      <c r="BB194" s="399"/>
      <c r="BC194" s="399"/>
      <c r="BD194" s="399"/>
      <c r="BE194" s="399"/>
      <c r="BF194" s="399"/>
      <c r="BG194" s="399"/>
      <c r="BH194" s="399"/>
      <c r="BI194" s="399"/>
      <c r="BJ194" s="399"/>
      <c r="BK194" s="399"/>
      <c r="BL194" s="399"/>
      <c r="BM194" s="399"/>
      <c r="BN194" s="399"/>
      <c r="BO194" s="399"/>
      <c r="BP194" s="399"/>
      <c r="BQ194" s="399"/>
      <c r="BR194" s="399"/>
      <c r="BS194" s="399"/>
      <c r="BT194" s="399"/>
      <c r="BU194" s="399"/>
      <c r="BV194" s="399"/>
      <c r="BW194" s="399"/>
      <c r="BX194" s="399"/>
      <c r="BY194" s="399"/>
      <c r="BZ194" s="399"/>
      <c r="CA194" s="399"/>
      <c r="CB194" s="399"/>
      <c r="CC194" s="399"/>
      <c r="CD194" s="399"/>
      <c r="CE194" s="399"/>
      <c r="CF194" s="399"/>
      <c r="CG194" s="399"/>
      <c r="CH194" s="399"/>
      <c r="CI194" s="399"/>
      <c r="CJ194" s="399"/>
      <c r="CK194" s="399"/>
      <c r="CL194" s="399"/>
      <c r="CM194" s="399"/>
      <c r="CN194" s="399"/>
    </row>
    <row r="195" spans="2:92">
      <c r="B195" s="399"/>
      <c r="C195" s="399"/>
      <c r="D195" s="399"/>
      <c r="E195" s="399"/>
      <c r="F195" s="399"/>
      <c r="G195" s="399"/>
      <c r="J195" s="399"/>
      <c r="K195" s="399"/>
      <c r="L195" s="399"/>
      <c r="M195" s="399"/>
      <c r="N195" s="399"/>
      <c r="O195" s="399"/>
      <c r="P195" s="399"/>
      <c r="Q195" s="399"/>
      <c r="R195" s="399"/>
      <c r="S195" s="399"/>
      <c r="T195" s="399"/>
      <c r="U195" s="399"/>
      <c r="V195" s="399"/>
      <c r="W195" s="399"/>
      <c r="X195" s="399"/>
      <c r="Y195" s="399"/>
      <c r="Z195" s="399"/>
      <c r="AA195" s="399"/>
      <c r="AB195" s="399"/>
      <c r="AC195" s="399"/>
      <c r="AD195" s="399"/>
      <c r="AE195" s="399"/>
      <c r="AF195" s="399"/>
      <c r="AG195" s="399"/>
      <c r="AH195" s="399"/>
      <c r="AI195" s="399"/>
      <c r="AJ195" s="399"/>
      <c r="AK195" s="399"/>
      <c r="AL195" s="399"/>
      <c r="AM195" s="399"/>
      <c r="AN195" s="399"/>
      <c r="AO195" s="399"/>
      <c r="AP195" s="399"/>
      <c r="AQ195" s="399"/>
      <c r="AR195" s="399"/>
      <c r="AS195" s="399"/>
      <c r="AT195" s="399"/>
      <c r="AU195" s="399"/>
      <c r="AV195" s="399"/>
      <c r="AW195" s="399"/>
      <c r="AX195" s="399"/>
      <c r="AY195" s="399"/>
      <c r="AZ195" s="399"/>
      <c r="BA195" s="399"/>
      <c r="BB195" s="399"/>
      <c r="BC195" s="399"/>
      <c r="BD195" s="399"/>
      <c r="BE195" s="399"/>
      <c r="BF195" s="399"/>
      <c r="BG195" s="399"/>
      <c r="BH195" s="399"/>
      <c r="BI195" s="399"/>
      <c r="BJ195" s="399"/>
      <c r="BK195" s="399"/>
      <c r="BL195" s="399"/>
      <c r="BM195" s="399"/>
      <c r="BN195" s="399"/>
      <c r="BO195" s="399"/>
      <c r="BP195" s="399"/>
      <c r="BQ195" s="399"/>
      <c r="BR195" s="399"/>
      <c r="BS195" s="399"/>
      <c r="BT195" s="399"/>
      <c r="BU195" s="399"/>
      <c r="BV195" s="399"/>
      <c r="BW195" s="399"/>
      <c r="BX195" s="399"/>
      <c r="BY195" s="399"/>
      <c r="BZ195" s="399"/>
      <c r="CA195" s="399"/>
      <c r="CB195" s="399"/>
      <c r="CC195" s="399"/>
      <c r="CD195" s="399"/>
      <c r="CE195" s="399"/>
      <c r="CF195" s="399"/>
      <c r="CG195" s="399"/>
      <c r="CH195" s="399"/>
      <c r="CI195" s="399"/>
      <c r="CJ195" s="399"/>
      <c r="CK195" s="399"/>
      <c r="CL195" s="399"/>
      <c r="CM195" s="399"/>
      <c r="CN195" s="399"/>
    </row>
    <row r="196" spans="2:92">
      <c r="B196" s="399"/>
      <c r="C196" s="399"/>
      <c r="D196" s="399"/>
      <c r="E196" s="399"/>
      <c r="F196" s="399"/>
      <c r="G196" s="399"/>
      <c r="J196" s="399"/>
      <c r="K196" s="399"/>
      <c r="L196" s="399"/>
      <c r="M196" s="399"/>
      <c r="N196" s="399"/>
      <c r="O196" s="399"/>
      <c r="P196" s="399"/>
      <c r="Q196" s="399"/>
      <c r="R196" s="399"/>
      <c r="S196" s="399"/>
      <c r="T196" s="399"/>
      <c r="U196" s="399"/>
      <c r="V196" s="399"/>
      <c r="W196" s="399"/>
      <c r="X196" s="399"/>
      <c r="Y196" s="399"/>
      <c r="Z196" s="399"/>
      <c r="AA196" s="399"/>
      <c r="AB196" s="399"/>
      <c r="AC196" s="399"/>
      <c r="AD196" s="399"/>
      <c r="AE196" s="399"/>
      <c r="AF196" s="399"/>
      <c r="AG196" s="399"/>
      <c r="AH196" s="399"/>
      <c r="AI196" s="399"/>
      <c r="AJ196" s="399"/>
      <c r="AK196" s="399"/>
      <c r="AL196" s="399"/>
      <c r="AM196" s="399"/>
      <c r="AN196" s="399"/>
      <c r="AO196" s="399"/>
      <c r="AP196" s="399"/>
      <c r="AQ196" s="399"/>
      <c r="AR196" s="399"/>
      <c r="AS196" s="399"/>
      <c r="AT196" s="399"/>
      <c r="AU196" s="399"/>
      <c r="AV196" s="399"/>
      <c r="AW196" s="399"/>
      <c r="AX196" s="399"/>
      <c r="AY196" s="399"/>
      <c r="AZ196" s="399"/>
      <c r="BA196" s="399"/>
      <c r="BB196" s="399"/>
      <c r="BC196" s="399"/>
      <c r="BD196" s="399"/>
      <c r="BE196" s="399"/>
      <c r="BF196" s="399"/>
      <c r="BG196" s="399"/>
      <c r="BH196" s="399"/>
      <c r="BI196" s="399"/>
      <c r="BJ196" s="399"/>
      <c r="BK196" s="399"/>
      <c r="BL196" s="399"/>
      <c r="BM196" s="399"/>
      <c r="BN196" s="399"/>
      <c r="BO196" s="399"/>
      <c r="BP196" s="399"/>
      <c r="BQ196" s="399"/>
      <c r="BR196" s="399"/>
      <c r="BS196" s="399"/>
      <c r="BT196" s="399"/>
      <c r="BU196" s="399"/>
      <c r="BV196" s="399"/>
      <c r="BW196" s="399"/>
      <c r="BX196" s="399"/>
      <c r="BY196" s="399"/>
      <c r="BZ196" s="399"/>
      <c r="CA196" s="399"/>
      <c r="CB196" s="399"/>
      <c r="CC196" s="399"/>
      <c r="CD196" s="399"/>
      <c r="CE196" s="399"/>
      <c r="CF196" s="399"/>
      <c r="CG196" s="399"/>
      <c r="CH196" s="399"/>
      <c r="CI196" s="399"/>
      <c r="CJ196" s="399"/>
      <c r="CK196" s="399"/>
      <c r="CL196" s="399"/>
      <c r="CM196" s="399"/>
      <c r="CN196" s="399"/>
    </row>
    <row r="197" spans="2:92">
      <c r="B197" s="399"/>
      <c r="C197" s="399"/>
      <c r="D197" s="399"/>
      <c r="E197" s="399"/>
      <c r="F197" s="399"/>
      <c r="G197" s="399"/>
      <c r="J197" s="399"/>
      <c r="K197" s="399"/>
      <c r="L197" s="399"/>
      <c r="M197" s="399"/>
      <c r="N197" s="399"/>
      <c r="O197" s="399"/>
      <c r="P197" s="399"/>
      <c r="Q197" s="399"/>
      <c r="R197" s="399"/>
      <c r="S197" s="399"/>
      <c r="T197" s="399"/>
      <c r="U197" s="399"/>
      <c r="V197" s="399"/>
      <c r="W197" s="399"/>
      <c r="X197" s="399"/>
      <c r="Y197" s="399"/>
      <c r="Z197" s="399"/>
      <c r="AA197" s="399"/>
      <c r="AB197" s="399"/>
      <c r="AC197" s="399"/>
      <c r="AD197" s="399"/>
      <c r="AE197" s="399"/>
      <c r="AF197" s="399"/>
      <c r="AG197" s="399"/>
      <c r="AH197" s="399"/>
      <c r="AI197" s="399"/>
      <c r="AJ197" s="399"/>
      <c r="AK197" s="399"/>
      <c r="AL197" s="399"/>
      <c r="AM197" s="399"/>
      <c r="AN197" s="399"/>
      <c r="AO197" s="399"/>
      <c r="AP197" s="399"/>
      <c r="AQ197" s="399"/>
      <c r="AR197" s="399"/>
      <c r="AS197" s="399"/>
      <c r="AT197" s="399"/>
      <c r="AU197" s="399"/>
      <c r="AV197" s="399"/>
      <c r="AW197" s="399"/>
      <c r="AX197" s="399"/>
      <c r="AY197" s="399"/>
      <c r="AZ197" s="399"/>
      <c r="BA197" s="399"/>
      <c r="BB197" s="399"/>
      <c r="BC197" s="399"/>
      <c r="BD197" s="399"/>
      <c r="BE197" s="399"/>
      <c r="BF197" s="399"/>
      <c r="BG197" s="399"/>
      <c r="BH197" s="399"/>
      <c r="BI197" s="399"/>
      <c r="BJ197" s="399"/>
      <c r="BK197" s="399"/>
      <c r="BL197" s="399"/>
      <c r="BM197" s="399"/>
      <c r="BN197" s="399"/>
      <c r="BO197" s="399"/>
      <c r="BP197" s="399"/>
      <c r="BQ197" s="399"/>
      <c r="BR197" s="399"/>
      <c r="BS197" s="399"/>
      <c r="BT197" s="399"/>
      <c r="BU197" s="399"/>
      <c r="BV197" s="399"/>
      <c r="BW197" s="399"/>
      <c r="BX197" s="399"/>
      <c r="BY197" s="399"/>
      <c r="BZ197" s="399"/>
      <c r="CA197" s="399"/>
      <c r="CB197" s="399"/>
      <c r="CC197" s="399"/>
      <c r="CD197" s="399"/>
      <c r="CE197" s="399"/>
      <c r="CF197" s="399"/>
      <c r="CG197" s="399"/>
      <c r="CH197" s="399"/>
      <c r="CI197" s="399"/>
      <c r="CJ197" s="399"/>
      <c r="CK197" s="399"/>
      <c r="CL197" s="399"/>
      <c r="CM197" s="399"/>
      <c r="CN197" s="399"/>
    </row>
    <row r="198" spans="2:92" s="400" customFormat="1">
      <c r="B198" s="399"/>
      <c r="C198" s="399"/>
      <c r="D198" s="399"/>
      <c r="E198" s="399"/>
      <c r="F198" s="399"/>
      <c r="G198" s="399"/>
      <c r="H198" s="399"/>
      <c r="I198" s="399"/>
      <c r="J198" s="399"/>
      <c r="K198" s="399"/>
      <c r="L198" s="399"/>
      <c r="M198" s="399"/>
      <c r="N198" s="399"/>
      <c r="O198" s="399"/>
      <c r="P198" s="399"/>
      <c r="Q198" s="399"/>
      <c r="R198" s="399"/>
      <c r="S198" s="399"/>
      <c r="T198" s="399"/>
      <c r="U198" s="399"/>
      <c r="V198" s="399"/>
      <c r="W198" s="399"/>
      <c r="X198" s="399"/>
      <c r="Y198" s="399"/>
      <c r="Z198" s="399"/>
      <c r="AA198" s="399"/>
      <c r="AB198" s="399"/>
      <c r="AC198" s="399"/>
      <c r="AD198" s="399"/>
      <c r="AE198" s="399"/>
      <c r="AF198" s="399"/>
      <c r="AG198" s="399"/>
      <c r="AH198" s="399"/>
      <c r="AI198" s="399"/>
      <c r="AJ198" s="399"/>
      <c r="AK198" s="399"/>
      <c r="AL198" s="399"/>
      <c r="AM198" s="399"/>
      <c r="AN198" s="399"/>
      <c r="AO198" s="399"/>
      <c r="AP198" s="399"/>
      <c r="AQ198" s="399"/>
      <c r="AR198" s="399"/>
      <c r="AS198" s="399"/>
      <c r="AT198" s="399"/>
      <c r="AU198" s="399"/>
      <c r="AV198" s="399"/>
      <c r="AW198" s="399"/>
      <c r="AX198" s="399"/>
      <c r="AY198" s="399"/>
      <c r="AZ198" s="399"/>
      <c r="BA198" s="399"/>
      <c r="BB198" s="399"/>
      <c r="BC198" s="399"/>
      <c r="BD198" s="399"/>
      <c r="BE198" s="399"/>
      <c r="BF198" s="399"/>
      <c r="BG198" s="399"/>
      <c r="BH198" s="399"/>
      <c r="BI198" s="399"/>
      <c r="BJ198" s="399"/>
      <c r="BK198" s="399"/>
      <c r="BL198" s="399"/>
      <c r="BM198" s="399"/>
      <c r="BN198" s="399"/>
      <c r="BO198" s="399"/>
      <c r="BP198" s="399"/>
      <c r="BQ198" s="399"/>
      <c r="BR198" s="399"/>
      <c r="BS198" s="399"/>
      <c r="BT198" s="399"/>
      <c r="BU198" s="399"/>
      <c r="BV198" s="399"/>
      <c r="BW198" s="399"/>
      <c r="BX198" s="399"/>
      <c r="BY198" s="399"/>
      <c r="BZ198" s="399"/>
      <c r="CA198" s="399"/>
      <c r="CB198" s="399"/>
      <c r="CC198" s="399"/>
      <c r="CD198" s="399"/>
      <c r="CE198" s="399"/>
      <c r="CF198" s="399"/>
      <c r="CG198" s="399"/>
      <c r="CH198" s="399"/>
      <c r="CI198" s="399"/>
      <c r="CJ198" s="399"/>
      <c r="CK198" s="399"/>
      <c r="CL198" s="399"/>
      <c r="CM198" s="399"/>
      <c r="CN198" s="399"/>
    </row>
    <row r="199" spans="2:92">
      <c r="B199" s="399"/>
      <c r="C199" s="399"/>
      <c r="D199" s="399"/>
      <c r="E199" s="399"/>
      <c r="F199" s="399"/>
      <c r="G199" s="399"/>
      <c r="J199" s="399"/>
      <c r="K199" s="399"/>
      <c r="L199" s="399"/>
      <c r="M199" s="399"/>
      <c r="N199" s="399"/>
      <c r="O199" s="399"/>
      <c r="P199" s="399"/>
      <c r="Q199" s="399"/>
      <c r="R199" s="399"/>
      <c r="S199" s="399"/>
      <c r="T199" s="399"/>
      <c r="U199" s="399"/>
      <c r="V199" s="399"/>
      <c r="W199" s="399"/>
      <c r="X199" s="399"/>
      <c r="Y199" s="399"/>
      <c r="Z199" s="399"/>
      <c r="AA199" s="399"/>
      <c r="AB199" s="399"/>
      <c r="AC199" s="399"/>
      <c r="AD199" s="399"/>
      <c r="AE199" s="399"/>
      <c r="AF199" s="399"/>
      <c r="AG199" s="399"/>
      <c r="AH199" s="399"/>
      <c r="AI199" s="399"/>
      <c r="AJ199" s="399"/>
      <c r="AK199" s="399"/>
      <c r="AL199" s="399"/>
      <c r="AM199" s="399"/>
      <c r="AN199" s="399"/>
      <c r="AO199" s="399"/>
      <c r="AP199" s="399"/>
      <c r="AQ199" s="399"/>
      <c r="AR199" s="399"/>
      <c r="AS199" s="399"/>
      <c r="AT199" s="399"/>
      <c r="AU199" s="399"/>
      <c r="AV199" s="399"/>
      <c r="AW199" s="399"/>
      <c r="AX199" s="399"/>
      <c r="AY199" s="399"/>
      <c r="AZ199" s="399"/>
      <c r="BA199" s="399"/>
      <c r="BB199" s="399"/>
      <c r="BC199" s="399"/>
      <c r="BD199" s="399"/>
      <c r="BE199" s="399"/>
      <c r="BF199" s="399"/>
      <c r="BG199" s="399"/>
      <c r="BH199" s="399"/>
      <c r="BI199" s="399"/>
      <c r="BJ199" s="399"/>
      <c r="BK199" s="399"/>
      <c r="BL199" s="399"/>
      <c r="BM199" s="399"/>
      <c r="BN199" s="399"/>
      <c r="BO199" s="399"/>
      <c r="BP199" s="399"/>
      <c r="BQ199" s="399"/>
      <c r="BR199" s="399"/>
      <c r="BS199" s="399"/>
      <c r="BT199" s="399"/>
      <c r="BU199" s="399"/>
      <c r="BV199" s="399"/>
      <c r="BW199" s="399"/>
      <c r="BX199" s="399"/>
      <c r="BY199" s="399"/>
      <c r="BZ199" s="399"/>
      <c r="CA199" s="399"/>
      <c r="CB199" s="399"/>
      <c r="CC199" s="399"/>
      <c r="CD199" s="399"/>
      <c r="CE199" s="399"/>
      <c r="CF199" s="399"/>
      <c r="CG199" s="399"/>
      <c r="CH199" s="399"/>
      <c r="CI199" s="399"/>
      <c r="CJ199" s="399"/>
      <c r="CK199" s="399"/>
      <c r="CL199" s="399"/>
      <c r="CM199" s="399"/>
      <c r="CN199" s="399"/>
    </row>
    <row r="200" spans="2:92">
      <c r="E200" s="388"/>
      <c r="H200" s="388"/>
      <c r="I200" s="388"/>
    </row>
    <row r="201" spans="2:92">
      <c r="E201" s="388"/>
      <c r="H201" s="388"/>
      <c r="I201" s="388"/>
    </row>
    <row r="202" spans="2:92">
      <c r="E202" s="388"/>
      <c r="H202" s="388"/>
      <c r="I202" s="388"/>
    </row>
    <row r="203" spans="2:92">
      <c r="E203" s="388"/>
      <c r="H203" s="388"/>
      <c r="I203" s="388"/>
    </row>
    <row r="204" spans="2:92">
      <c r="E204" s="388"/>
      <c r="H204" s="388"/>
      <c r="I204" s="388"/>
    </row>
    <row r="205" spans="2:92">
      <c r="E205" s="388"/>
      <c r="H205" s="388"/>
      <c r="I205" s="388"/>
    </row>
    <row r="206" spans="2:92">
      <c r="E206" s="388"/>
      <c r="H206" s="388"/>
      <c r="I206" s="388"/>
    </row>
    <row r="207" spans="2:92">
      <c r="E207" s="388"/>
      <c r="H207" s="388"/>
      <c r="I207" s="388"/>
    </row>
    <row r="208" spans="2:92">
      <c r="E208" s="388"/>
      <c r="H208" s="388"/>
      <c r="I208" s="388"/>
    </row>
    <row r="209" s="388" customFormat="1"/>
    <row r="210" s="388" customFormat="1"/>
    <row r="211" s="388" customFormat="1"/>
    <row r="212" s="388" customFormat="1"/>
    <row r="213" s="388" customFormat="1"/>
    <row r="214" s="388" customFormat="1"/>
    <row r="215" s="388" customFormat="1"/>
    <row r="216" s="388" customFormat="1"/>
    <row r="217" s="388" customFormat="1"/>
    <row r="218" s="388" customFormat="1"/>
    <row r="219" s="388" customFormat="1"/>
    <row r="220" s="388" customFormat="1"/>
    <row r="221" s="388" customFormat="1"/>
    <row r="222" s="388" customFormat="1"/>
    <row r="223" s="388" customFormat="1"/>
    <row r="224" s="388" customFormat="1"/>
    <row r="225" s="388" customFormat="1"/>
    <row r="226" s="388" customFormat="1"/>
    <row r="227" s="388" customFormat="1"/>
    <row r="228" s="388" customFormat="1"/>
    <row r="229" s="388" customFormat="1"/>
    <row r="230" s="388" customFormat="1"/>
    <row r="231" s="388" customFormat="1"/>
    <row r="232" s="388" customFormat="1"/>
    <row r="233" s="388" customFormat="1"/>
    <row r="234" s="388" customFormat="1"/>
    <row r="235" s="388" customFormat="1"/>
    <row r="236" s="388" customFormat="1"/>
    <row r="237" s="388" customFormat="1"/>
    <row r="238" s="388" customFormat="1"/>
    <row r="239" s="388" customFormat="1"/>
    <row r="240" s="388" customFormat="1"/>
    <row r="241" s="388" customFormat="1"/>
    <row r="242" s="388" customFormat="1"/>
    <row r="243" s="388" customFormat="1"/>
    <row r="244" s="388" customFormat="1"/>
    <row r="245" s="388" customFormat="1"/>
    <row r="246" s="388" customFormat="1"/>
    <row r="247" s="388" customFormat="1"/>
    <row r="248" s="388" customFormat="1"/>
    <row r="249" s="388" customFormat="1"/>
    <row r="250" s="388" customFormat="1"/>
    <row r="251" s="388" customFormat="1"/>
    <row r="252" s="388" customFormat="1"/>
    <row r="253" s="388" customFormat="1"/>
    <row r="254" s="388" customFormat="1"/>
    <row r="255" s="388" customFormat="1"/>
    <row r="256" s="388" customFormat="1"/>
    <row r="257" s="388" customFormat="1"/>
    <row r="258" s="388" customFormat="1"/>
    <row r="259" s="388" customFormat="1"/>
    <row r="260" s="388" customFormat="1"/>
    <row r="261" s="388" customFormat="1"/>
    <row r="262" s="388" customFormat="1"/>
    <row r="263" s="388" customFormat="1"/>
    <row r="264" s="388" customFormat="1"/>
    <row r="265" s="388" customFormat="1"/>
    <row r="266" s="388" customFormat="1"/>
    <row r="267" s="388" customFormat="1"/>
    <row r="268" s="388" customFormat="1"/>
    <row r="269" s="388" customFormat="1"/>
    <row r="270" s="388" customFormat="1"/>
    <row r="271" s="388" customFormat="1"/>
    <row r="272" s="388" customFormat="1"/>
    <row r="273" s="388" customFormat="1"/>
    <row r="274" s="388" customFormat="1"/>
    <row r="275" s="388" customFormat="1"/>
    <row r="276" s="388" customFormat="1"/>
    <row r="277" s="388" customFormat="1"/>
    <row r="278" s="388" customFormat="1"/>
    <row r="279" s="388" customFormat="1"/>
    <row r="280" s="388" customFormat="1"/>
    <row r="281" s="388" customFormat="1"/>
    <row r="282" s="388" customFormat="1"/>
    <row r="283" s="388" customFormat="1"/>
    <row r="284" s="388" customFormat="1"/>
    <row r="285" s="388" customFormat="1"/>
    <row r="286" s="388" customFormat="1"/>
    <row r="287" s="388" customFormat="1"/>
    <row r="288" s="388" customFormat="1"/>
    <row r="289" s="388" customFormat="1"/>
    <row r="290" s="388" customFormat="1"/>
    <row r="291" s="388" customFormat="1"/>
    <row r="292" s="388" customFormat="1"/>
    <row r="293" s="388" customFormat="1"/>
    <row r="294" s="388" customFormat="1"/>
    <row r="295" s="388" customFormat="1"/>
    <row r="296" s="388" customFormat="1"/>
    <row r="297" s="388" customFormat="1"/>
    <row r="298" s="388" customFormat="1"/>
    <row r="299" s="388" customFormat="1"/>
    <row r="300" s="388" customFormat="1"/>
    <row r="301" s="388" customFormat="1"/>
    <row r="302" s="388" customFormat="1"/>
    <row r="303" s="388" customFormat="1"/>
    <row r="304" s="388" customFormat="1"/>
    <row r="305" s="388" customFormat="1"/>
    <row r="306" s="388" customFormat="1"/>
    <row r="307" s="388" customFormat="1"/>
    <row r="308" s="388" customFormat="1"/>
    <row r="309" s="388" customFormat="1"/>
    <row r="310" s="388" customFormat="1"/>
    <row r="311" s="388" customFormat="1"/>
    <row r="312" s="388" customFormat="1"/>
    <row r="313" s="388" customFormat="1"/>
    <row r="314" s="388" customFormat="1"/>
    <row r="315" s="388" customFormat="1"/>
    <row r="316" s="388" customFormat="1"/>
    <row r="317" s="388" customFormat="1"/>
    <row r="318" s="388" customFormat="1"/>
    <row r="319" s="388" customFormat="1"/>
    <row r="320" s="388" customFormat="1"/>
    <row r="321" spans="2:10">
      <c r="E321" s="388"/>
      <c r="H321" s="388"/>
      <c r="I321" s="388"/>
    </row>
    <row r="322" spans="2:10">
      <c r="E322" s="388"/>
      <c r="H322" s="388"/>
      <c r="I322" s="388"/>
    </row>
    <row r="323" spans="2:10">
      <c r="E323" s="388"/>
      <c r="H323" s="388"/>
      <c r="I323" s="388"/>
    </row>
    <row r="324" spans="2:10">
      <c r="E324" s="388"/>
      <c r="H324" s="388"/>
      <c r="I324" s="388"/>
    </row>
    <row r="325" spans="2:10">
      <c r="E325" s="388"/>
      <c r="H325" s="388"/>
      <c r="I325" s="388"/>
    </row>
    <row r="326" spans="2:10">
      <c r="B326" s="391"/>
      <c r="C326" s="391"/>
      <c r="D326" s="391"/>
      <c r="E326" s="401"/>
      <c r="F326" s="391"/>
      <c r="G326" s="391"/>
      <c r="H326" s="391"/>
      <c r="I326" s="391"/>
      <c r="J326" s="391"/>
    </row>
    <row r="327" spans="2:10">
      <c r="B327" s="391"/>
      <c r="C327" s="391"/>
      <c r="D327" s="391"/>
      <c r="E327" s="401"/>
      <c r="F327" s="391"/>
      <c r="G327" s="391"/>
      <c r="H327" s="391"/>
      <c r="I327" s="391"/>
      <c r="J327" s="391"/>
    </row>
    <row r="328" spans="2:10">
      <c r="B328" s="391"/>
      <c r="C328" s="391"/>
      <c r="D328" s="391"/>
      <c r="E328" s="401"/>
      <c r="F328" s="391"/>
      <c r="G328" s="391"/>
      <c r="H328" s="391"/>
      <c r="I328" s="391"/>
      <c r="J328" s="391"/>
    </row>
    <row r="329" spans="2:10">
      <c r="B329" s="391"/>
      <c r="C329" s="391"/>
      <c r="D329" s="391"/>
      <c r="E329" s="401"/>
      <c r="F329" s="391"/>
      <c r="G329" s="391"/>
      <c r="H329" s="391"/>
      <c r="I329" s="391"/>
      <c r="J329" s="391"/>
    </row>
    <row r="330" spans="2:10">
      <c r="B330" s="391"/>
      <c r="C330" s="391"/>
      <c r="D330" s="391"/>
      <c r="E330" s="401"/>
      <c r="F330" s="391"/>
      <c r="G330" s="391"/>
      <c r="H330" s="391"/>
      <c r="I330" s="391"/>
      <c r="J330" s="391"/>
    </row>
    <row r="331" spans="2:10">
      <c r="B331" s="391"/>
      <c r="C331" s="391"/>
      <c r="D331" s="391"/>
      <c r="E331" s="401"/>
      <c r="F331" s="391"/>
      <c r="G331" s="391"/>
      <c r="H331" s="391"/>
      <c r="I331" s="391"/>
      <c r="J331" s="391"/>
    </row>
    <row r="332" spans="2:10">
      <c r="B332" s="391"/>
      <c r="C332" s="391"/>
      <c r="D332" s="391"/>
      <c r="E332" s="401"/>
      <c r="F332" s="391"/>
      <c r="G332" s="391"/>
      <c r="H332" s="391"/>
      <c r="I332" s="391"/>
      <c r="J332" s="391"/>
    </row>
    <row r="333" spans="2:10">
      <c r="B333" s="391"/>
      <c r="C333" s="391"/>
      <c r="D333" s="391"/>
      <c r="E333" s="401"/>
      <c r="F333" s="391"/>
      <c r="G333" s="391"/>
      <c r="H333" s="391"/>
      <c r="I333" s="391"/>
      <c r="J333" s="391"/>
    </row>
    <row r="334" spans="2:10">
      <c r="E334" s="402"/>
    </row>
    <row r="335" spans="2:10">
      <c r="E335" s="402"/>
    </row>
  </sheetData>
  <mergeCells count="87">
    <mergeCell ref="D34:E34"/>
    <mergeCell ref="D63:E63"/>
    <mergeCell ref="D54:E54"/>
    <mergeCell ref="D18:E18"/>
    <mergeCell ref="D22:E22"/>
    <mergeCell ref="D23:E23"/>
    <mergeCell ref="D24:E24"/>
    <mergeCell ref="D61:E61"/>
    <mergeCell ref="D59:E59"/>
    <mergeCell ref="D36:E36"/>
    <mergeCell ref="D43:E43"/>
    <mergeCell ref="E5:F5"/>
    <mergeCell ref="J37:J62"/>
    <mergeCell ref="D56:E56"/>
    <mergeCell ref="D57:E57"/>
    <mergeCell ref="D25:E25"/>
    <mergeCell ref="D26:E26"/>
    <mergeCell ref="D27:E27"/>
    <mergeCell ref="D28:E28"/>
    <mergeCell ref="D39:E39"/>
    <mergeCell ref="D29:E29"/>
    <mergeCell ref="D30:E30"/>
    <mergeCell ref="D53:E53"/>
    <mergeCell ref="D62:E62"/>
    <mergeCell ref="D51:E51"/>
    <mergeCell ref="D44:E44"/>
    <mergeCell ref="D33:E33"/>
    <mergeCell ref="B64:D64"/>
    <mergeCell ref="E64:E65"/>
    <mergeCell ref="F64:G65"/>
    <mergeCell ref="H64:H65"/>
    <mergeCell ref="B65:B67"/>
    <mergeCell ref="I64:I65"/>
    <mergeCell ref="J64:J65"/>
    <mergeCell ref="E66:E67"/>
    <mergeCell ref="F66:G67"/>
    <mergeCell ref="H66:H67"/>
    <mergeCell ref="I66:I67"/>
    <mergeCell ref="J66:J67"/>
    <mergeCell ref="N11:O11"/>
    <mergeCell ref="N12:O12"/>
    <mergeCell ref="N1:O1"/>
    <mergeCell ref="N2:O2"/>
    <mergeCell ref="N3:O3"/>
    <mergeCell ref="N4:O4"/>
    <mergeCell ref="N5:O5"/>
    <mergeCell ref="N7:O7"/>
    <mergeCell ref="N8:O8"/>
    <mergeCell ref="N9:O9"/>
    <mergeCell ref="N10:O10"/>
    <mergeCell ref="L1:M1"/>
    <mergeCell ref="L2:M2"/>
    <mergeCell ref="L3:M3"/>
    <mergeCell ref="L4:M4"/>
    <mergeCell ref="L5:M5"/>
    <mergeCell ref="J25:J36"/>
    <mergeCell ref="D2:F2"/>
    <mergeCell ref="D38:E38"/>
    <mergeCell ref="D40:E40"/>
    <mergeCell ref="D42:E42"/>
    <mergeCell ref="D16:E16"/>
    <mergeCell ref="D17:E17"/>
    <mergeCell ref="G4:H4"/>
    <mergeCell ref="D14:E14"/>
    <mergeCell ref="D31:E31"/>
    <mergeCell ref="D12:E12"/>
    <mergeCell ref="D13:E13"/>
    <mergeCell ref="E4:F4"/>
    <mergeCell ref="D7:E7"/>
    <mergeCell ref="D9:E9"/>
    <mergeCell ref="D10:E10"/>
    <mergeCell ref="B1:B3"/>
    <mergeCell ref="B6:J6"/>
    <mergeCell ref="J13:J17"/>
    <mergeCell ref="J19:J22"/>
    <mergeCell ref="D50:E50"/>
    <mergeCell ref="D46:E46"/>
    <mergeCell ref="D45:E45"/>
    <mergeCell ref="D47:E47"/>
    <mergeCell ref="D48:E48"/>
    <mergeCell ref="D49:E49"/>
    <mergeCell ref="D20:E20"/>
    <mergeCell ref="D21:E21"/>
    <mergeCell ref="D35:E35"/>
    <mergeCell ref="J8:J11"/>
    <mergeCell ref="G2:I2"/>
    <mergeCell ref="D3:F3"/>
  </mergeCells>
  <phoneticPr fontId="0" type="noConversion"/>
  <dataValidations count="7">
    <dataValidation type="list" allowBlank="1" showInputMessage="1" showErrorMessage="1" sqref="C9:C10" xr:uid="{00000000-0002-0000-0000-000000000000}">
      <formula1>Tipos_de_mesas</formula1>
    </dataValidation>
    <dataValidation type="list" allowBlank="1" showInputMessage="1" showErrorMessage="1" sqref="C45" xr:uid="{00000000-0002-0000-0000-000001000000}">
      <formula1>Tipo_de_cristalería</formula1>
    </dataValidation>
    <dataValidation type="list" allowBlank="1" showInputMessage="1" showErrorMessage="1" sqref="C41" xr:uid="{00000000-0002-0000-0000-000002000000}">
      <formula1>Tipo_de_cubertería</formula1>
    </dataValidation>
    <dataValidation type="list" allowBlank="1" showInputMessage="1" showErrorMessage="1" sqref="C42:C44" xr:uid="{00000000-0002-0000-0000-000003000000}">
      <formula1>INDIRECT($C$41)</formula1>
    </dataValidation>
    <dataValidation type="list" allowBlank="1" showInputMessage="1" showErrorMessage="1" sqref="C61:C63" xr:uid="{00000000-0002-0000-0000-000004000000}">
      <formula1>Electrodomésticos_y_estufa</formula1>
    </dataValidation>
    <dataValidation type="list" allowBlank="1" showInputMessage="1" showErrorMessage="1" sqref="C38:C40" xr:uid="{00000000-0002-0000-0000-000005000000}">
      <formula1>INDIRECT($C$37)</formula1>
    </dataValidation>
    <dataValidation type="list" errorStyle="information" allowBlank="1" showInputMessage="1" showErrorMessage="1" errorTitle="No digitar" error="No se requiere digitar. Solo selecciona el producto de la lista desplegable" sqref="C33:C36" xr:uid="{00000000-0002-0000-0000-000006000000}">
      <formula1>INDIRECT($C$32)</formula1>
    </dataValidation>
  </dataValidations>
  <pageMargins left="0.47244094488188981" right="0.39370078740157483" top="0.31496062992125984" bottom="0.23622047244094491" header="0" footer="0"/>
  <pageSetup paperSize="9" scale="64" orientation="portrait" horizontalDpi="300" verticalDpi="300" r:id="rId1"/>
  <headerFooter alignWithMargins="0"/>
  <colBreaks count="1" manualBreakCount="1">
    <brk id="10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000-000007000000}">
          <x14:formula1>
            <xm:f>Vajilla!$P$1</xm:f>
          </x14:formula1>
          <xm:sqref>C37</xm:sqref>
        </x14:dataValidation>
        <x14:dataValidation type="list" errorStyle="warning" allowBlank="1" showInputMessage="1" showErrorMessage="1" errorTitle="No se puede. " xr:uid="{00000000-0002-0000-0000-000008000000}">
          <x14:formula1>
            <xm:f>Vajilla!$H$1:$O$1</xm:f>
          </x14:formula1>
          <xm:sqref>C32</xm:sqref>
        </x14:dataValidation>
        <x14:dataValidation type="list" allowBlank="1" showInputMessage="1" showErrorMessage="1" xr:uid="{00000000-0002-0000-0000-000009000000}">
          <x14:formula1>
            <xm:f>'Maquinaria utensilios de apoyo'!$E$2:$E$11</xm:f>
          </x14:formula1>
          <xm:sqref>C16:C18 C56:C57</xm:sqref>
        </x14:dataValidation>
        <x14:dataValidation type="list" allowBlank="1" showInputMessage="1" showErrorMessage="1" xr:uid="{00000000-0002-0000-0000-00000A000000}">
          <x14:formula1>
            <xm:f>Mobiliario!$B$2:$B$16</xm:f>
          </x14:formula1>
          <xm:sqref>C12:C14</xm:sqref>
        </x14:dataValidation>
        <x14:dataValidation type="list" allowBlank="1" showInputMessage="1" showErrorMessage="1" xr:uid="{00000000-0002-0000-0000-00000B000000}">
          <x14:formula1>
            <xm:f>Cristalería!$C$2:$C$76</xm:f>
          </x14:formula1>
          <xm:sqref>C46:C51</xm:sqref>
        </x14:dataValidation>
        <x14:dataValidation type="list" allowBlank="1" showInputMessage="1" showErrorMessage="1" xr:uid="{00000000-0002-0000-0000-00000C000000}">
          <x14:formula1>
            <xm:f>Cristalería!$C$60:$C$78</xm:f>
          </x14:formula1>
          <xm:sqref>C53:C54</xm:sqref>
        </x14:dataValidation>
        <x14:dataValidation type="list" allowBlank="1" showInputMessage="1" showErrorMessage="1" xr:uid="{00000000-0002-0000-0000-00000D000000}">
          <x14:formula1>
            <xm:f>Mantelería!$B$2:$B$41</xm:f>
          </x14:formula1>
          <xm:sqref>C27:C31</xm:sqref>
        </x14:dataValidation>
        <x14:dataValidation type="list" allowBlank="1" showInputMessage="1" showErrorMessage="1" xr:uid="{00000000-0002-0000-0000-00000E000000}">
          <x14:formula1>
            <xm:f>Mantelería!$B$2:$B$44</xm:f>
          </x14:formula1>
          <xm:sqref>C20:C23</xm:sqref>
        </x14:dataValidation>
        <x14:dataValidation type="list" allowBlank="1" showInputMessage="1" showErrorMessage="1" xr:uid="{00000000-0002-0000-0000-00000F000000}">
          <x14:formula1>
            <xm:f>Mantelería!$B$2:$B$45</xm:f>
          </x14:formula1>
          <xm:sqref>C24:C26</xm:sqref>
        </x14:dataValidation>
        <x14:dataValidation type="list" allowBlank="1" showInputMessage="1" showErrorMessage="1" xr:uid="{00000000-0002-0000-0000-000010000000}">
          <x14:formula1>
            <xm:f>'Maquinaria utensilios de apoyo'!$I$1:$I$25</xm:f>
          </x14:formula1>
          <xm:sqref>C59</xm:sqref>
        </x14:dataValidation>
        <x14:dataValidation type="list" allowBlank="1" showInputMessage="1" showErrorMessage="1" xr:uid="{00000000-0002-0000-0000-000011000000}">
          <x14:formula1>
            <xm:f>'Maquinaria utensilios de apoyo'!E1</xm:f>
          </x14:formula1>
          <xm:sqref>C55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5"/>
  <sheetViews>
    <sheetView zoomScale="70" zoomScaleNormal="70" workbookViewId="0">
      <selection activeCell="F30" sqref="F30"/>
    </sheetView>
  </sheetViews>
  <sheetFormatPr defaultColWidth="11.42578125" defaultRowHeight="12.75"/>
  <cols>
    <col min="2" max="2" width="44.5703125" bestFit="1" customWidth="1"/>
    <col min="3" max="3" width="6.85546875" style="306" bestFit="1" customWidth="1"/>
    <col min="4" max="4" width="9.5703125" bestFit="1" customWidth="1"/>
    <col min="6" max="6" width="26.28515625" customWidth="1"/>
    <col min="7" max="7" width="11.42578125" style="226"/>
  </cols>
  <sheetData>
    <row r="1" spans="2:8" ht="15.75" thickBot="1">
      <c r="B1" s="233" t="s">
        <v>45</v>
      </c>
      <c r="C1" s="296" t="s">
        <v>14</v>
      </c>
      <c r="D1" s="234" t="s">
        <v>46</v>
      </c>
      <c r="E1" s="342"/>
      <c r="F1" s="171" t="s">
        <v>47</v>
      </c>
      <c r="G1" s="224" t="s">
        <v>14</v>
      </c>
      <c r="H1" s="172" t="s">
        <v>46</v>
      </c>
    </row>
    <row r="2" spans="2:8" s="242" customFormat="1" ht="15.75" thickBot="1">
      <c r="B2" s="246" t="s">
        <v>19</v>
      </c>
      <c r="C2" s="297">
        <v>0</v>
      </c>
      <c r="D2" s="251" t="s">
        <v>19</v>
      </c>
      <c r="E2" s="247"/>
      <c r="F2" s="248" t="s">
        <v>19</v>
      </c>
      <c r="G2" s="249">
        <v>0</v>
      </c>
      <c r="H2" s="250" t="s">
        <v>19</v>
      </c>
    </row>
    <row r="3" spans="2:8" ht="15">
      <c r="B3" s="235" t="s">
        <v>48</v>
      </c>
      <c r="C3" s="298">
        <v>0.9</v>
      </c>
      <c r="D3" s="236" t="s">
        <v>49</v>
      </c>
      <c r="E3" s="342"/>
      <c r="F3" s="222" t="s">
        <v>50</v>
      </c>
      <c r="G3" s="225">
        <v>4.5</v>
      </c>
      <c r="H3" s="223" t="s">
        <v>51</v>
      </c>
    </row>
    <row r="4" spans="2:8" ht="15">
      <c r="B4" s="1" t="s">
        <v>52</v>
      </c>
      <c r="C4" s="299">
        <v>0.9</v>
      </c>
      <c r="D4" s="173" t="s">
        <v>53</v>
      </c>
      <c r="E4" s="342"/>
      <c r="F4" s="222" t="s">
        <v>54</v>
      </c>
      <c r="G4" s="225">
        <v>2.5</v>
      </c>
      <c r="H4" s="223" t="s">
        <v>55</v>
      </c>
    </row>
    <row r="5" spans="2:8" ht="15">
      <c r="B5" s="1" t="s">
        <v>56</v>
      </c>
      <c r="C5" s="299">
        <v>1.5</v>
      </c>
      <c r="D5" s="173" t="s">
        <v>57</v>
      </c>
      <c r="E5" s="342"/>
      <c r="F5" s="222" t="s">
        <v>58</v>
      </c>
      <c r="G5" s="225">
        <v>5.5</v>
      </c>
      <c r="H5" s="223" t="s">
        <v>59</v>
      </c>
    </row>
    <row r="6" spans="2:8" ht="15">
      <c r="B6" s="1" t="s">
        <v>60</v>
      </c>
      <c r="C6" s="299">
        <v>5.5</v>
      </c>
      <c r="D6" s="173" t="s">
        <v>61</v>
      </c>
      <c r="E6" s="342"/>
      <c r="F6" s="222" t="s">
        <v>62</v>
      </c>
      <c r="G6" s="225">
        <v>600</v>
      </c>
      <c r="H6" s="223" t="s">
        <v>63</v>
      </c>
    </row>
    <row r="7" spans="2:8" ht="15">
      <c r="B7" s="1" t="s">
        <v>64</v>
      </c>
      <c r="C7" s="299">
        <v>5.5</v>
      </c>
      <c r="D7" s="173" t="s">
        <v>65</v>
      </c>
      <c r="E7" s="342"/>
      <c r="F7" s="342"/>
      <c r="H7" s="342"/>
    </row>
    <row r="8" spans="2:8" ht="15">
      <c r="B8" s="1" t="s">
        <v>50</v>
      </c>
      <c r="C8" s="299">
        <v>4.5</v>
      </c>
      <c r="D8" s="173" t="s">
        <v>51</v>
      </c>
      <c r="E8" s="342"/>
      <c r="F8" s="342"/>
      <c r="H8" s="342"/>
    </row>
    <row r="9" spans="2:8" ht="15">
      <c r="B9" s="1" t="s">
        <v>58</v>
      </c>
      <c r="C9" s="299">
        <v>5.5</v>
      </c>
      <c r="D9" s="173" t="s">
        <v>59</v>
      </c>
      <c r="E9" s="342"/>
      <c r="F9" s="342"/>
      <c r="H9" s="342"/>
    </row>
    <row r="10" spans="2:8" ht="15">
      <c r="B10" s="1" t="s">
        <v>66</v>
      </c>
      <c r="C10" s="299">
        <v>5.5</v>
      </c>
      <c r="D10" s="173" t="s">
        <v>67</v>
      </c>
      <c r="E10" s="342"/>
      <c r="F10" s="342"/>
      <c r="H10" s="342"/>
    </row>
    <row r="11" spans="2:8" ht="15">
      <c r="B11" s="1" t="s">
        <v>68</v>
      </c>
      <c r="C11" s="299">
        <v>5.5</v>
      </c>
      <c r="D11" s="173" t="s">
        <v>69</v>
      </c>
      <c r="E11" s="342"/>
      <c r="F11" s="342"/>
      <c r="H11" s="342"/>
    </row>
    <row r="12" spans="2:8" ht="15">
      <c r="B12" s="1" t="s">
        <v>70</v>
      </c>
      <c r="C12" s="299">
        <v>3.5</v>
      </c>
      <c r="D12" s="173" t="s">
        <v>71</v>
      </c>
      <c r="E12" s="342"/>
      <c r="F12" s="342"/>
      <c r="H12" s="342"/>
    </row>
    <row r="13" spans="2:8" ht="15">
      <c r="B13" s="333" t="s">
        <v>72</v>
      </c>
      <c r="C13" s="299">
        <v>4</v>
      </c>
      <c r="D13" s="173" t="s">
        <v>73</v>
      </c>
      <c r="E13" s="342"/>
      <c r="F13" s="342"/>
      <c r="H13" s="342"/>
    </row>
    <row r="14" spans="2:8" ht="15">
      <c r="B14" s="1" t="s">
        <v>74</v>
      </c>
      <c r="C14" s="299">
        <v>20</v>
      </c>
      <c r="D14" s="173" t="s">
        <v>63</v>
      </c>
      <c r="E14" s="3"/>
      <c r="F14" s="342"/>
      <c r="H14" s="342"/>
    </row>
    <row r="15" spans="2:8" s="332" customFormat="1" ht="15.75" thickBot="1">
      <c r="B15" s="2" t="s">
        <v>75</v>
      </c>
      <c r="C15" s="295">
        <v>5.5</v>
      </c>
      <c r="D15" s="173" t="s">
        <v>76</v>
      </c>
      <c r="E15" s="3"/>
      <c r="F15" s="342"/>
      <c r="G15" s="226"/>
      <c r="H15" s="342"/>
    </row>
    <row r="16" spans="2:8" s="207" customFormat="1" ht="15.75" thickBot="1">
      <c r="B16" s="2" t="s">
        <v>77</v>
      </c>
      <c r="C16" s="295">
        <v>4.5</v>
      </c>
      <c r="D16" s="174" t="s">
        <v>78</v>
      </c>
      <c r="E16" s="342"/>
      <c r="F16" s="342"/>
      <c r="G16" s="226"/>
      <c r="H16" s="342"/>
    </row>
    <row r="17" spans="1:7" s="342" customFormat="1" ht="15.75" thickBot="1">
      <c r="B17" s="2" t="s">
        <v>79</v>
      </c>
      <c r="C17" s="295">
        <v>20</v>
      </c>
      <c r="D17" s="174"/>
      <c r="G17" s="226"/>
    </row>
    <row r="18" spans="1:7" ht="15.75" thickBot="1">
      <c r="A18" s="342"/>
      <c r="B18" s="175"/>
      <c r="C18" s="300"/>
      <c r="D18" s="176"/>
      <c r="E18" s="342"/>
      <c r="F18" s="342"/>
    </row>
    <row r="19" spans="1:7" ht="15.75" thickBot="1">
      <c r="A19" s="342"/>
      <c r="B19" s="244" t="s">
        <v>80</v>
      </c>
      <c r="C19" s="301" t="s">
        <v>14</v>
      </c>
      <c r="D19" s="177" t="s">
        <v>46</v>
      </c>
      <c r="E19" s="342"/>
      <c r="F19" s="342"/>
    </row>
    <row r="20" spans="1:7" s="242" customFormat="1" ht="15.75" thickBot="1">
      <c r="A20" s="342"/>
      <c r="B20" s="245" t="s">
        <v>19</v>
      </c>
      <c r="C20" s="302">
        <v>0</v>
      </c>
      <c r="D20" s="252" t="s">
        <v>19</v>
      </c>
      <c r="E20" s="342"/>
      <c r="F20" s="342"/>
      <c r="G20" s="226"/>
    </row>
    <row r="21" spans="1:7" ht="15" customHeight="1">
      <c r="A21" s="586" t="s">
        <v>81</v>
      </c>
      <c r="B21" s="178" t="s">
        <v>82</v>
      </c>
      <c r="C21" s="303">
        <v>6</v>
      </c>
      <c r="D21" s="179" t="s">
        <v>83</v>
      </c>
      <c r="E21" s="342"/>
      <c r="F21" s="342"/>
    </row>
    <row r="22" spans="1:7" ht="15">
      <c r="A22" s="587"/>
      <c r="B22" s="180" t="s">
        <v>84</v>
      </c>
      <c r="C22" s="304">
        <v>5</v>
      </c>
      <c r="D22" s="181" t="s">
        <v>85</v>
      </c>
      <c r="E22" s="342"/>
      <c r="F22" s="342"/>
    </row>
    <row r="23" spans="1:7" ht="15">
      <c r="A23" s="588"/>
      <c r="B23" s="180" t="s">
        <v>86</v>
      </c>
      <c r="C23" s="304">
        <v>9</v>
      </c>
      <c r="D23" s="181" t="s">
        <v>87</v>
      </c>
      <c r="E23" s="342"/>
      <c r="F23" s="342"/>
    </row>
    <row r="24" spans="1:7" ht="15" customHeight="1">
      <c r="A24" s="586" t="s">
        <v>88</v>
      </c>
      <c r="B24" s="180" t="s">
        <v>89</v>
      </c>
      <c r="C24" s="304">
        <v>6.5</v>
      </c>
      <c r="D24" s="181" t="s">
        <v>90</v>
      </c>
      <c r="E24" s="342"/>
      <c r="F24" s="342"/>
    </row>
    <row r="25" spans="1:7" ht="15">
      <c r="A25" s="587"/>
      <c r="B25" s="180" t="s">
        <v>91</v>
      </c>
      <c r="C25" s="304">
        <v>6.5</v>
      </c>
      <c r="D25" s="181" t="s">
        <v>92</v>
      </c>
      <c r="E25" s="342"/>
      <c r="F25" s="342"/>
    </row>
    <row r="26" spans="1:7" ht="15">
      <c r="A26" s="588"/>
      <c r="B26" s="180" t="s">
        <v>93</v>
      </c>
      <c r="C26" s="304">
        <v>5</v>
      </c>
      <c r="D26" s="181" t="s">
        <v>94</v>
      </c>
      <c r="E26" s="342"/>
      <c r="F26" s="342"/>
    </row>
    <row r="27" spans="1:7" s="342" customFormat="1" ht="15">
      <c r="A27" s="360"/>
      <c r="B27" s="180" t="s">
        <v>95</v>
      </c>
      <c r="C27" s="304">
        <v>7</v>
      </c>
      <c r="D27" s="181" t="s">
        <v>96</v>
      </c>
      <c r="G27" s="226"/>
    </row>
    <row r="28" spans="1:7" ht="15">
      <c r="A28" s="342"/>
      <c r="B28" s="180" t="s">
        <v>97</v>
      </c>
      <c r="C28" s="304">
        <v>3.6</v>
      </c>
      <c r="D28" s="181" t="s">
        <v>98</v>
      </c>
      <c r="E28" s="342"/>
      <c r="F28" s="342"/>
    </row>
    <row r="29" spans="1:7" ht="15">
      <c r="A29" s="342"/>
      <c r="B29" s="180" t="s">
        <v>99</v>
      </c>
      <c r="C29" s="304">
        <v>3.6</v>
      </c>
      <c r="D29" s="181" t="s">
        <v>100</v>
      </c>
      <c r="E29" s="342"/>
      <c r="F29" s="342"/>
    </row>
    <row r="30" spans="1:7" ht="15">
      <c r="A30" s="342"/>
      <c r="B30" s="180" t="s">
        <v>101</v>
      </c>
      <c r="C30" s="304">
        <v>3.6</v>
      </c>
      <c r="D30" s="181" t="s">
        <v>102</v>
      </c>
      <c r="E30" s="342"/>
      <c r="F30" s="342"/>
    </row>
    <row r="31" spans="1:7" ht="15">
      <c r="A31" s="342"/>
      <c r="B31" s="180" t="s">
        <v>103</v>
      </c>
      <c r="C31" s="304">
        <v>3.6</v>
      </c>
      <c r="D31" s="181" t="s">
        <v>104</v>
      </c>
      <c r="E31" s="342"/>
      <c r="F31" s="342"/>
    </row>
    <row r="32" spans="1:7" ht="15">
      <c r="A32" s="342"/>
      <c r="B32" s="180" t="s">
        <v>105</v>
      </c>
      <c r="C32" s="304">
        <v>3.6</v>
      </c>
      <c r="D32" s="181" t="s">
        <v>106</v>
      </c>
      <c r="E32" s="342"/>
      <c r="F32" s="342"/>
    </row>
    <row r="33" spans="1:7" ht="15">
      <c r="A33" s="342"/>
      <c r="B33" s="180" t="s">
        <v>107</v>
      </c>
      <c r="C33" s="304">
        <v>9</v>
      </c>
      <c r="D33" s="181" t="s">
        <v>108</v>
      </c>
      <c r="E33" s="342"/>
      <c r="F33" s="342"/>
    </row>
    <row r="34" spans="1:7" ht="15">
      <c r="A34" s="342"/>
      <c r="B34" s="180" t="s">
        <v>109</v>
      </c>
      <c r="C34" s="304">
        <v>3</v>
      </c>
      <c r="D34" s="181" t="s">
        <v>110</v>
      </c>
      <c r="E34" s="342"/>
      <c r="F34" s="342"/>
    </row>
    <row r="35" spans="1:7" s="232" customFormat="1" ht="15">
      <c r="A35" s="342"/>
      <c r="B35" s="180" t="s">
        <v>111</v>
      </c>
      <c r="C35" s="304">
        <v>2</v>
      </c>
      <c r="D35" s="181" t="s">
        <v>112</v>
      </c>
      <c r="E35" s="342"/>
      <c r="F35" s="342"/>
      <c r="G35" s="226"/>
    </row>
    <row r="36" spans="1:7" ht="15">
      <c r="A36" s="342"/>
      <c r="B36" s="180" t="s">
        <v>113</v>
      </c>
      <c r="C36" s="304">
        <v>8</v>
      </c>
      <c r="D36" s="181" t="s">
        <v>114</v>
      </c>
      <c r="E36" s="342"/>
      <c r="F36" s="342"/>
    </row>
    <row r="37" spans="1:7" ht="15">
      <c r="A37" s="342"/>
      <c r="B37" s="180" t="s">
        <v>115</v>
      </c>
      <c r="C37" s="304">
        <v>4.5</v>
      </c>
      <c r="D37" s="181" t="s">
        <v>116</v>
      </c>
      <c r="E37" s="342"/>
      <c r="F37" s="342"/>
    </row>
    <row r="38" spans="1:7" ht="15">
      <c r="A38" s="342"/>
      <c r="B38" s="180" t="s">
        <v>117</v>
      </c>
      <c r="C38" s="304">
        <v>8</v>
      </c>
      <c r="D38" s="181" t="s">
        <v>118</v>
      </c>
      <c r="E38" s="342"/>
      <c r="F38" s="342"/>
    </row>
    <row r="39" spans="1:7" ht="15">
      <c r="A39" s="342"/>
      <c r="B39" s="180" t="s">
        <v>119</v>
      </c>
      <c r="C39" s="304">
        <v>15</v>
      </c>
      <c r="D39" s="336" t="s">
        <v>120</v>
      </c>
      <c r="E39" s="342"/>
      <c r="F39" s="342"/>
    </row>
    <row r="40" spans="1:7" ht="15">
      <c r="A40" s="342"/>
      <c r="B40" s="334" t="s">
        <v>121</v>
      </c>
      <c r="C40" s="335">
        <v>38</v>
      </c>
      <c r="D40" s="339" t="s">
        <v>122</v>
      </c>
      <c r="E40" s="342"/>
      <c r="F40" s="342"/>
    </row>
    <row r="41" spans="1:7" s="332" customFormat="1" ht="15">
      <c r="A41" s="342"/>
      <c r="B41" s="337" t="s">
        <v>123</v>
      </c>
      <c r="C41" s="338">
        <v>38</v>
      </c>
      <c r="D41" s="336" t="s">
        <v>124</v>
      </c>
      <c r="E41" s="342"/>
      <c r="F41" s="342"/>
      <c r="G41" s="226"/>
    </row>
    <row r="42" spans="1:7" ht="15">
      <c r="A42" s="342"/>
      <c r="B42" s="334" t="s">
        <v>125</v>
      </c>
      <c r="C42" s="335">
        <v>38</v>
      </c>
      <c r="D42" s="339" t="s">
        <v>126</v>
      </c>
      <c r="E42" s="342"/>
      <c r="F42" s="342"/>
    </row>
    <row r="43" spans="1:7" ht="15.75" thickBot="1">
      <c r="A43" s="342"/>
      <c r="B43" s="337" t="s">
        <v>127</v>
      </c>
      <c r="C43" s="338">
        <v>38</v>
      </c>
      <c r="D43" s="183" t="s">
        <v>128</v>
      </c>
      <c r="E43" s="342"/>
      <c r="F43" s="342"/>
    </row>
    <row r="44" spans="1:7" ht="15.75" thickBot="1">
      <c r="A44" s="342"/>
      <c r="B44" s="182" t="s">
        <v>129</v>
      </c>
      <c r="C44" s="305">
        <v>15</v>
      </c>
      <c r="D44" s="183" t="s">
        <v>128</v>
      </c>
      <c r="E44" s="342"/>
      <c r="F44" s="342"/>
    </row>
    <row r="45" spans="1:7" ht="15.75" thickBot="1">
      <c r="A45" s="342"/>
      <c r="B45" s="182" t="s">
        <v>130</v>
      </c>
      <c r="C45" s="305">
        <v>15</v>
      </c>
      <c r="D45" s="183" t="s">
        <v>131</v>
      </c>
      <c r="E45" s="342"/>
      <c r="F45" s="342"/>
    </row>
  </sheetData>
  <mergeCells count="2">
    <mergeCell ref="A21:A23"/>
    <mergeCell ref="A24:A2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1"/>
  <sheetViews>
    <sheetView topLeftCell="A13" workbookViewId="0">
      <selection activeCell="C24" sqref="C24"/>
    </sheetView>
  </sheetViews>
  <sheetFormatPr defaultColWidth="11.42578125" defaultRowHeight="12.75"/>
  <cols>
    <col min="1" max="1" width="31" style="184" bestFit="1" customWidth="1"/>
    <col min="2" max="2" width="6.5703125" style="184" bestFit="1" customWidth="1"/>
    <col min="3" max="3" width="7.140625" style="185" bestFit="1" customWidth="1"/>
    <col min="5" max="5" width="29.140625" bestFit="1" customWidth="1"/>
    <col min="6" max="6" width="7.140625" bestFit="1" customWidth="1"/>
    <col min="7" max="7" width="7.140625" style="185" bestFit="1" customWidth="1"/>
    <col min="9" max="9" width="23.7109375" bestFit="1" customWidth="1"/>
    <col min="10" max="10" width="5.5703125" bestFit="1" customWidth="1"/>
    <col min="11" max="11" width="7.5703125" bestFit="1" customWidth="1"/>
  </cols>
  <sheetData>
    <row r="1" spans="1:11" ht="15">
      <c r="A1" s="194" t="s">
        <v>38</v>
      </c>
      <c r="B1" s="195" t="s">
        <v>14</v>
      </c>
      <c r="C1" s="195" t="s">
        <v>46</v>
      </c>
      <c r="D1" s="342"/>
      <c r="E1" s="289" t="s">
        <v>36</v>
      </c>
      <c r="F1" s="290" t="s">
        <v>14</v>
      </c>
      <c r="G1" s="291" t="s">
        <v>46</v>
      </c>
      <c r="H1" s="342"/>
      <c r="I1" s="204" t="s">
        <v>37</v>
      </c>
      <c r="J1" s="205" t="s">
        <v>14</v>
      </c>
      <c r="K1" s="206" t="s">
        <v>46</v>
      </c>
    </row>
    <row r="2" spans="1:11" s="242" customFormat="1" ht="15">
      <c r="A2" s="253" t="s">
        <v>19</v>
      </c>
      <c r="B2" s="254" t="s">
        <v>132</v>
      </c>
      <c r="C2" s="255" t="s">
        <v>19</v>
      </c>
      <c r="D2" s="342"/>
      <c r="E2" s="204" t="s">
        <v>19</v>
      </c>
      <c r="F2" s="205" t="s">
        <v>132</v>
      </c>
      <c r="G2" s="206" t="s">
        <v>19</v>
      </c>
      <c r="H2" s="342"/>
      <c r="I2" s="204" t="s">
        <v>19</v>
      </c>
      <c r="J2" s="205" t="s">
        <v>132</v>
      </c>
      <c r="K2" s="206" t="s">
        <v>19</v>
      </c>
    </row>
    <row r="3" spans="1:11" ht="15">
      <c r="A3" s="186" t="s">
        <v>133</v>
      </c>
      <c r="B3" s="187" t="s">
        <v>134</v>
      </c>
      <c r="C3" s="188" t="s">
        <v>135</v>
      </c>
      <c r="D3" s="342"/>
      <c r="E3" s="196" t="s">
        <v>136</v>
      </c>
      <c r="F3" s="197" t="s">
        <v>137</v>
      </c>
      <c r="G3" s="188" t="s">
        <v>138</v>
      </c>
      <c r="H3" s="342"/>
      <c r="I3" s="196" t="s">
        <v>139</v>
      </c>
      <c r="J3" s="197" t="s">
        <v>140</v>
      </c>
      <c r="K3" s="190" t="s">
        <v>141</v>
      </c>
    </row>
    <row r="4" spans="1:11" ht="15">
      <c r="A4" s="186" t="s">
        <v>142</v>
      </c>
      <c r="B4" s="187" t="s">
        <v>143</v>
      </c>
      <c r="C4" s="188" t="s">
        <v>144</v>
      </c>
      <c r="D4" s="342"/>
      <c r="E4" s="196" t="s">
        <v>145</v>
      </c>
      <c r="F4" s="197" t="s">
        <v>146</v>
      </c>
      <c r="G4" s="190" t="s">
        <v>147</v>
      </c>
      <c r="H4" s="342"/>
      <c r="I4" s="196" t="s">
        <v>148</v>
      </c>
      <c r="J4" s="197" t="s">
        <v>149</v>
      </c>
      <c r="K4" s="188" t="s">
        <v>150</v>
      </c>
    </row>
    <row r="5" spans="1:11" s="170" customFormat="1" ht="15">
      <c r="A5" s="186"/>
      <c r="B5" s="187"/>
      <c r="C5" s="188"/>
      <c r="D5" s="342"/>
      <c r="E5" s="196" t="s">
        <v>151</v>
      </c>
      <c r="F5" s="197" t="s">
        <v>152</v>
      </c>
      <c r="G5" s="188" t="s">
        <v>153</v>
      </c>
      <c r="H5" s="342"/>
      <c r="I5" s="196" t="s">
        <v>154</v>
      </c>
      <c r="J5" s="197" t="s">
        <v>140</v>
      </c>
      <c r="K5" s="188" t="s">
        <v>155</v>
      </c>
    </row>
    <row r="6" spans="1:11" ht="15">
      <c r="A6" s="186" t="s">
        <v>156</v>
      </c>
      <c r="B6" s="187" t="s">
        <v>157</v>
      </c>
      <c r="C6" s="188" t="s">
        <v>158</v>
      </c>
      <c r="D6" s="342"/>
      <c r="E6" s="196" t="s">
        <v>159</v>
      </c>
      <c r="F6" s="197">
        <v>38</v>
      </c>
      <c r="G6" s="188" t="s">
        <v>160</v>
      </c>
      <c r="H6" s="342"/>
      <c r="I6" s="196" t="s">
        <v>161</v>
      </c>
      <c r="J6" s="197" t="s">
        <v>162</v>
      </c>
      <c r="K6" s="188" t="s">
        <v>163</v>
      </c>
    </row>
    <row r="7" spans="1:11" ht="15">
      <c r="A7" s="186" t="s">
        <v>164</v>
      </c>
      <c r="B7" s="187" t="s">
        <v>165</v>
      </c>
      <c r="C7" s="188" t="s">
        <v>166</v>
      </c>
      <c r="D7" s="342"/>
      <c r="E7" s="198"/>
      <c r="F7" s="199"/>
      <c r="G7" s="188"/>
      <c r="H7" s="342"/>
      <c r="I7" s="196" t="s">
        <v>167</v>
      </c>
      <c r="J7" s="197" t="s">
        <v>162</v>
      </c>
      <c r="K7" s="188" t="s">
        <v>168</v>
      </c>
    </row>
    <row r="8" spans="1:11" ht="15">
      <c r="A8" s="186" t="s">
        <v>169</v>
      </c>
      <c r="B8" s="187">
        <v>44.25</v>
      </c>
      <c r="C8" s="188" t="s">
        <v>170</v>
      </c>
      <c r="D8" s="342"/>
      <c r="E8" s="196" t="s">
        <v>171</v>
      </c>
      <c r="F8" s="197" t="s">
        <v>172</v>
      </c>
      <c r="G8" s="190" t="s">
        <v>173</v>
      </c>
      <c r="H8" s="342"/>
      <c r="I8" s="196" t="s">
        <v>174</v>
      </c>
      <c r="J8" s="197" t="s">
        <v>175</v>
      </c>
      <c r="K8" s="190" t="s">
        <v>176</v>
      </c>
    </row>
    <row r="9" spans="1:11" s="170" customFormat="1" ht="15.75" thickBot="1">
      <c r="A9" s="186" t="s">
        <v>177</v>
      </c>
      <c r="B9" s="187" t="s">
        <v>178</v>
      </c>
      <c r="C9" s="188"/>
      <c r="D9" s="342"/>
      <c r="E9" s="200" t="s">
        <v>179</v>
      </c>
      <c r="F9" s="201" t="s">
        <v>180</v>
      </c>
      <c r="G9" s="202" t="s">
        <v>181</v>
      </c>
      <c r="H9" s="342"/>
      <c r="I9" s="196" t="s">
        <v>182</v>
      </c>
      <c r="J9" s="197" t="s">
        <v>175</v>
      </c>
      <c r="K9" s="188" t="s">
        <v>183</v>
      </c>
    </row>
    <row r="10" spans="1:11" ht="15">
      <c r="A10" s="186" t="s">
        <v>184</v>
      </c>
      <c r="B10" s="187" t="s">
        <v>149</v>
      </c>
      <c r="C10" s="188" t="s">
        <v>185</v>
      </c>
      <c r="D10" s="342"/>
      <c r="E10" s="198"/>
      <c r="F10" s="198"/>
      <c r="G10" s="292"/>
      <c r="H10" s="342"/>
      <c r="I10" s="196" t="s">
        <v>186</v>
      </c>
      <c r="J10" s="197" t="s">
        <v>187</v>
      </c>
      <c r="K10" s="190" t="s">
        <v>188</v>
      </c>
    </row>
    <row r="11" spans="1:11" ht="15.75" thickBot="1">
      <c r="A11" s="186" t="s">
        <v>189</v>
      </c>
      <c r="B11" s="187" t="s">
        <v>190</v>
      </c>
      <c r="C11" s="188" t="s">
        <v>191</v>
      </c>
      <c r="D11" s="342"/>
      <c r="E11" s="293" t="s">
        <v>192</v>
      </c>
      <c r="F11" s="201">
        <v>5.5</v>
      </c>
      <c r="G11" s="294">
        <v>7024</v>
      </c>
      <c r="H11" s="342"/>
      <c r="I11" s="196" t="s">
        <v>193</v>
      </c>
      <c r="J11" s="197" t="s">
        <v>187</v>
      </c>
      <c r="K11" s="188" t="s">
        <v>194</v>
      </c>
    </row>
    <row r="12" spans="1:11" ht="15">
      <c r="A12" s="186" t="s">
        <v>195</v>
      </c>
      <c r="B12" s="187" t="s">
        <v>196</v>
      </c>
      <c r="C12" s="188" t="s">
        <v>197</v>
      </c>
      <c r="D12" s="342"/>
      <c r="E12" s="342"/>
      <c r="F12" s="342"/>
      <c r="G12" s="342"/>
      <c r="H12" s="342"/>
      <c r="I12" s="196" t="s">
        <v>198</v>
      </c>
      <c r="J12" s="197" t="s">
        <v>187</v>
      </c>
      <c r="K12" s="188" t="s">
        <v>199</v>
      </c>
    </row>
    <row r="13" spans="1:11" ht="15">
      <c r="A13" s="186" t="s">
        <v>200</v>
      </c>
      <c r="B13" s="187" t="s">
        <v>201</v>
      </c>
      <c r="C13" s="188" t="s">
        <v>202</v>
      </c>
      <c r="D13" s="342"/>
      <c r="E13" s="342"/>
      <c r="F13" s="342"/>
      <c r="G13" s="342"/>
      <c r="H13" s="342"/>
      <c r="I13" s="196" t="s">
        <v>203</v>
      </c>
      <c r="J13" s="199">
        <v>4</v>
      </c>
      <c r="K13" s="188" t="s">
        <v>204</v>
      </c>
    </row>
    <row r="14" spans="1:11" ht="15">
      <c r="A14" s="196" t="s">
        <v>205</v>
      </c>
      <c r="B14" s="197">
        <v>38</v>
      </c>
      <c r="C14" s="188" t="s">
        <v>160</v>
      </c>
      <c r="D14" s="342"/>
      <c r="E14" s="342"/>
      <c r="F14" s="342"/>
      <c r="G14" s="342"/>
      <c r="H14" s="342"/>
      <c r="I14" s="196" t="s">
        <v>206</v>
      </c>
      <c r="J14" s="199">
        <v>4.5</v>
      </c>
      <c r="K14" s="188" t="s">
        <v>207</v>
      </c>
    </row>
    <row r="15" spans="1:11" ht="15">
      <c r="A15" s="186" t="s">
        <v>208</v>
      </c>
      <c r="B15" s="187" t="s">
        <v>209</v>
      </c>
      <c r="C15" s="190" t="s">
        <v>210</v>
      </c>
      <c r="D15" s="342"/>
      <c r="E15" s="342"/>
      <c r="F15" s="342"/>
      <c r="G15" s="342"/>
      <c r="H15" s="342"/>
      <c r="I15" s="196" t="s">
        <v>211</v>
      </c>
      <c r="J15" s="199">
        <v>4.5</v>
      </c>
      <c r="K15" s="188" t="s">
        <v>212</v>
      </c>
    </row>
    <row r="16" spans="1:11" ht="15">
      <c r="A16" s="186" t="s">
        <v>213</v>
      </c>
      <c r="B16" s="187" t="s">
        <v>214</v>
      </c>
      <c r="C16" s="190" t="s">
        <v>215</v>
      </c>
      <c r="D16" s="342"/>
      <c r="E16" s="342"/>
      <c r="F16" s="342"/>
      <c r="G16" s="342"/>
      <c r="H16" s="342"/>
      <c r="I16" s="196" t="s">
        <v>216</v>
      </c>
      <c r="J16" s="199">
        <v>1.5</v>
      </c>
      <c r="K16" s="188" t="s">
        <v>217</v>
      </c>
    </row>
    <row r="17" spans="1:12" ht="15">
      <c r="A17" s="186" t="s">
        <v>218</v>
      </c>
      <c r="B17" s="187" t="s">
        <v>219</v>
      </c>
      <c r="C17" s="190" t="s">
        <v>220</v>
      </c>
      <c r="D17" s="342"/>
      <c r="E17" s="342"/>
      <c r="F17" s="342"/>
      <c r="G17" s="342"/>
      <c r="H17" s="342"/>
      <c r="I17" s="196" t="s">
        <v>221</v>
      </c>
      <c r="J17" s="199">
        <v>2.5</v>
      </c>
      <c r="K17" s="188" t="s">
        <v>222</v>
      </c>
      <c r="L17" s="342"/>
    </row>
    <row r="18" spans="1:12" ht="15">
      <c r="A18" s="186" t="s">
        <v>223</v>
      </c>
      <c r="B18" s="187" t="s">
        <v>224</v>
      </c>
      <c r="C18" s="188" t="s">
        <v>225</v>
      </c>
      <c r="D18" s="342"/>
      <c r="E18" s="342"/>
      <c r="F18" s="342"/>
      <c r="G18" s="342"/>
      <c r="H18" s="342"/>
      <c r="I18" s="196" t="s">
        <v>226</v>
      </c>
      <c r="J18" s="199">
        <v>2.5</v>
      </c>
      <c r="K18" s="188" t="s">
        <v>227</v>
      </c>
      <c r="L18" s="342"/>
    </row>
    <row r="19" spans="1:12" s="170" customFormat="1" ht="15">
      <c r="A19" s="186" t="s">
        <v>228</v>
      </c>
      <c r="B19" s="187" t="s">
        <v>229</v>
      </c>
      <c r="C19" s="188" t="s">
        <v>230</v>
      </c>
      <c r="D19" s="342"/>
      <c r="E19" s="342"/>
      <c r="F19" s="342"/>
      <c r="G19" s="342"/>
      <c r="H19" s="342"/>
      <c r="I19" s="196" t="s">
        <v>231</v>
      </c>
      <c r="J19" s="199">
        <v>16</v>
      </c>
      <c r="K19" s="188" t="s">
        <v>232</v>
      </c>
      <c r="L19" s="342"/>
    </row>
    <row r="20" spans="1:12" s="170" customFormat="1" ht="15">
      <c r="A20" s="186" t="s">
        <v>233</v>
      </c>
      <c r="B20" s="187" t="s">
        <v>234</v>
      </c>
      <c r="C20" s="190" t="s">
        <v>235</v>
      </c>
      <c r="D20" s="342"/>
      <c r="E20" s="342"/>
      <c r="F20" s="342"/>
      <c r="G20" s="342"/>
      <c r="H20" s="342"/>
      <c r="I20" s="196" t="s">
        <v>236</v>
      </c>
      <c r="J20" s="199">
        <v>1.5</v>
      </c>
      <c r="K20" s="188" t="s">
        <v>237</v>
      </c>
      <c r="L20" s="342"/>
    </row>
    <row r="21" spans="1:12" s="170" customFormat="1" ht="15.75" thickBot="1">
      <c r="A21" s="189" t="s">
        <v>238</v>
      </c>
      <c r="B21" s="187" t="s">
        <v>201</v>
      </c>
      <c r="C21" s="188" t="s">
        <v>239</v>
      </c>
      <c r="D21" s="342"/>
      <c r="E21" s="342"/>
      <c r="F21" s="342"/>
      <c r="G21" s="342"/>
      <c r="H21" s="342"/>
      <c r="I21" s="196" t="s">
        <v>240</v>
      </c>
      <c r="J21" s="199">
        <v>1.3</v>
      </c>
      <c r="K21" s="202" t="s">
        <v>241</v>
      </c>
      <c r="L21" s="342"/>
    </row>
    <row r="22" spans="1:12" ht="15.75" thickBot="1">
      <c r="A22" s="186" t="s">
        <v>242</v>
      </c>
      <c r="B22" s="187" t="s">
        <v>243</v>
      </c>
      <c r="C22" s="188" t="s">
        <v>244</v>
      </c>
      <c r="D22" s="342"/>
      <c r="E22" s="342"/>
      <c r="F22" s="342"/>
      <c r="G22" s="342"/>
      <c r="H22" s="342"/>
      <c r="I22" s="200" t="s">
        <v>245</v>
      </c>
      <c r="J22" s="203">
        <v>1.3</v>
      </c>
      <c r="K22" s="202" t="s">
        <v>246</v>
      </c>
      <c r="L22" s="342"/>
    </row>
    <row r="23" spans="1:12" ht="15.75" thickBot="1">
      <c r="A23" s="186" t="s">
        <v>247</v>
      </c>
      <c r="B23" s="187" t="s">
        <v>248</v>
      </c>
      <c r="C23" s="188" t="s">
        <v>249</v>
      </c>
      <c r="D23" s="342"/>
      <c r="E23" s="342"/>
      <c r="F23" s="342"/>
      <c r="G23" s="342"/>
      <c r="H23" s="342"/>
      <c r="I23" s="200" t="s">
        <v>250</v>
      </c>
      <c r="J23" s="203">
        <v>2.5</v>
      </c>
      <c r="K23" s="202" t="s">
        <v>239</v>
      </c>
      <c r="L23" s="342"/>
    </row>
    <row r="24" spans="1:12" s="170" customFormat="1" ht="15.75" thickBot="1">
      <c r="A24" s="191" t="s">
        <v>251</v>
      </c>
      <c r="B24" s="192" t="s">
        <v>252</v>
      </c>
      <c r="C24" s="193"/>
      <c r="D24" s="342"/>
      <c r="E24" s="342"/>
      <c r="F24" s="342"/>
      <c r="G24" s="342"/>
      <c r="H24" s="342"/>
      <c r="I24" s="200" t="s">
        <v>253</v>
      </c>
      <c r="J24" s="203">
        <v>3.5</v>
      </c>
      <c r="K24" s="202" t="s">
        <v>254</v>
      </c>
      <c r="L24" s="342"/>
    </row>
    <row r="25" spans="1:12" s="170" customFormat="1" ht="15.75" thickBot="1">
      <c r="A25" s="184"/>
      <c r="B25" s="184"/>
      <c r="C25" s="185"/>
      <c r="D25" s="342"/>
      <c r="E25" s="342"/>
      <c r="F25" s="342"/>
      <c r="G25" s="342"/>
      <c r="H25" s="342"/>
      <c r="I25" s="200" t="s">
        <v>255</v>
      </c>
      <c r="J25" s="203">
        <v>2.5</v>
      </c>
      <c r="K25" s="202" t="s">
        <v>256</v>
      </c>
      <c r="L25" s="342"/>
    </row>
    <row r="26" spans="1:12" s="170" customFormat="1" ht="15.75" thickBot="1">
      <c r="A26" s="184"/>
      <c r="B26" s="184"/>
      <c r="C26" s="185"/>
      <c r="D26" s="342"/>
      <c r="E26" s="342"/>
      <c r="F26" s="342"/>
      <c r="G26" s="342"/>
      <c r="H26" s="342"/>
      <c r="I26" s="200" t="s">
        <v>257</v>
      </c>
      <c r="J26" s="203">
        <v>0.25</v>
      </c>
      <c r="K26" s="202" t="s">
        <v>258</v>
      </c>
      <c r="L26" s="342"/>
    </row>
    <row r="27" spans="1:12">
      <c r="D27" s="342"/>
      <c r="E27" s="342"/>
      <c r="F27" s="342"/>
      <c r="G27" s="342"/>
      <c r="H27" s="342"/>
      <c r="I27" s="342"/>
      <c r="J27" s="342"/>
      <c r="K27" s="342"/>
      <c r="L27" s="342"/>
    </row>
    <row r="28" spans="1:12">
      <c r="D28" s="342"/>
      <c r="E28" s="342"/>
      <c r="F28" s="342"/>
      <c r="G28" s="342"/>
      <c r="H28" s="342"/>
      <c r="I28" s="342"/>
      <c r="J28" s="342"/>
      <c r="K28" s="342"/>
      <c r="L28" s="342"/>
    </row>
    <row r="29" spans="1:12">
      <c r="D29" s="342"/>
      <c r="E29" s="342"/>
      <c r="F29" s="342"/>
      <c r="G29" s="342"/>
      <c r="H29" s="342"/>
      <c r="I29" s="342"/>
      <c r="J29" s="342"/>
      <c r="K29" s="342"/>
      <c r="L29" s="342"/>
    </row>
    <row r="30" spans="1:12">
      <c r="D30" s="342"/>
      <c r="E30" s="342"/>
      <c r="F30" s="342"/>
      <c r="G30" s="342"/>
      <c r="H30" s="342"/>
      <c r="I30" s="342"/>
      <c r="J30" s="342"/>
      <c r="K30" s="342"/>
      <c r="L30" s="342"/>
    </row>
    <row r="31" spans="1:12">
      <c r="D31" s="342"/>
      <c r="E31" s="342"/>
      <c r="F31" s="342"/>
      <c r="G31" s="342"/>
      <c r="H31" s="342"/>
      <c r="I31" s="342"/>
      <c r="J31" s="342"/>
      <c r="K31" s="342"/>
      <c r="L31" s="342"/>
    </row>
    <row r="32" spans="1:12">
      <c r="D32" s="342"/>
      <c r="E32" s="342"/>
      <c r="F32" s="342"/>
      <c r="G32" s="342"/>
      <c r="H32" s="342"/>
      <c r="I32" s="342"/>
      <c r="J32" s="342"/>
      <c r="K32" s="342"/>
      <c r="L32" s="342"/>
    </row>
    <row r="33" spans="4:12">
      <c r="D33" s="342"/>
      <c r="E33" s="342"/>
      <c r="F33" s="342"/>
      <c r="G33" s="342"/>
      <c r="H33" s="342"/>
      <c r="I33" s="342"/>
      <c r="J33" s="342"/>
      <c r="K33" s="342"/>
      <c r="L33" s="342"/>
    </row>
    <row r="34" spans="4:12">
      <c r="D34" s="342"/>
      <c r="E34" s="342"/>
      <c r="F34" s="342"/>
      <c r="G34" s="342"/>
      <c r="H34" s="342"/>
      <c r="I34" s="342"/>
      <c r="J34" s="342"/>
      <c r="K34" s="342"/>
      <c r="L34" s="342"/>
    </row>
    <row r="35" spans="4:12">
      <c r="D35" s="342"/>
      <c r="E35" s="342"/>
      <c r="F35" s="342"/>
      <c r="G35" s="342"/>
      <c r="H35" s="342"/>
      <c r="I35" s="342"/>
      <c r="J35" s="342"/>
      <c r="K35" s="342"/>
      <c r="L35" s="342"/>
    </row>
    <row r="36" spans="4:12">
      <c r="D36" s="342"/>
      <c r="E36" s="342"/>
      <c r="F36" s="342"/>
      <c r="G36" s="342"/>
      <c r="H36" s="342"/>
      <c r="I36" s="342"/>
      <c r="J36" s="342"/>
      <c r="K36" s="342"/>
      <c r="L36" s="342"/>
    </row>
    <row r="48" spans="4:12">
      <c r="D48" s="342"/>
      <c r="E48" s="342"/>
      <c r="F48" s="342"/>
      <c r="H48" s="342"/>
      <c r="I48" s="342"/>
      <c r="J48" s="342"/>
      <c r="K48" s="342"/>
      <c r="L48" s="342"/>
    </row>
    <row r="71" spans="4:12">
      <c r="D71" s="342"/>
      <c r="E71" s="342"/>
      <c r="F71" s="342" t="s">
        <v>259</v>
      </c>
      <c r="H71" s="342"/>
      <c r="I71" s="342"/>
      <c r="J71" s="342"/>
      <c r="K71" s="342"/>
      <c r="L71" s="34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44"/>
  <sheetViews>
    <sheetView topLeftCell="B8" zoomScaleNormal="100" workbookViewId="0">
      <selection activeCell="B8" sqref="B8"/>
    </sheetView>
  </sheetViews>
  <sheetFormatPr defaultColWidth="11.42578125" defaultRowHeight="12.75"/>
  <cols>
    <col min="2" max="2" width="51.28515625" bestFit="1" customWidth="1"/>
    <col min="3" max="3" width="5.5703125" style="306" bestFit="1" customWidth="1"/>
    <col min="4" max="4" width="7.7109375" style="226" bestFit="1" customWidth="1"/>
  </cols>
  <sheetData>
    <row r="1" spans="2:7" ht="15.75" thickBot="1">
      <c r="B1" s="5" t="s">
        <v>260</v>
      </c>
      <c r="C1" s="328" t="s">
        <v>14</v>
      </c>
      <c r="D1" s="241" t="s">
        <v>46</v>
      </c>
      <c r="E1" s="342"/>
      <c r="F1" s="342"/>
      <c r="G1" s="342"/>
    </row>
    <row r="2" spans="2:7" s="242" customFormat="1" ht="15">
      <c r="B2" s="256" t="s">
        <v>19</v>
      </c>
      <c r="C2" s="329">
        <v>0</v>
      </c>
      <c r="D2" s="257" t="s">
        <v>19</v>
      </c>
      <c r="E2" s="342"/>
      <c r="F2" s="342"/>
      <c r="G2" s="342"/>
    </row>
    <row r="3" spans="2:7" ht="15">
      <c r="B3" s="367" t="s">
        <v>261</v>
      </c>
      <c r="C3" s="368">
        <v>9</v>
      </c>
      <c r="D3" s="369" t="s">
        <v>262</v>
      </c>
      <c r="E3" s="342"/>
      <c r="F3" s="342"/>
      <c r="G3" s="342"/>
    </row>
    <row r="4" spans="2:7" ht="15">
      <c r="B4" s="359" t="s">
        <v>263</v>
      </c>
      <c r="C4" s="361">
        <v>15</v>
      </c>
      <c r="D4" s="362" t="s">
        <v>264</v>
      </c>
      <c r="E4" s="342"/>
      <c r="F4" s="342"/>
      <c r="G4" s="342"/>
    </row>
    <row r="5" spans="2:7" s="320" customFormat="1" ht="15">
      <c r="B5" s="359" t="s">
        <v>265</v>
      </c>
      <c r="C5" s="361">
        <v>15</v>
      </c>
      <c r="D5" s="362" t="s">
        <v>266</v>
      </c>
      <c r="E5" s="342"/>
      <c r="F5" s="342"/>
      <c r="G5" s="342"/>
    </row>
    <row r="6" spans="2:7" s="320" customFormat="1" ht="15">
      <c r="B6" s="359" t="s">
        <v>267</v>
      </c>
      <c r="C6" s="361">
        <v>12</v>
      </c>
      <c r="D6" s="370" t="s">
        <v>268</v>
      </c>
      <c r="E6" s="342"/>
      <c r="F6" s="342"/>
      <c r="G6" s="342"/>
    </row>
    <row r="7" spans="2:7" s="327" customFormat="1" ht="15">
      <c r="B7" s="359" t="s">
        <v>269</v>
      </c>
      <c r="C7" s="361">
        <v>12</v>
      </c>
      <c r="D7" s="362" t="s">
        <v>270</v>
      </c>
      <c r="E7" s="342"/>
      <c r="F7" s="342"/>
      <c r="G7" s="342"/>
    </row>
    <row r="8" spans="2:7" s="327" customFormat="1" ht="15">
      <c r="B8" s="359" t="s">
        <v>271</v>
      </c>
      <c r="C8" s="361">
        <v>12</v>
      </c>
      <c r="D8" s="362" t="s">
        <v>272</v>
      </c>
      <c r="E8" s="342"/>
      <c r="F8" s="342"/>
      <c r="G8" s="342"/>
    </row>
    <row r="9" spans="2:7" ht="15">
      <c r="B9" s="359" t="s">
        <v>273</v>
      </c>
      <c r="C9" s="361">
        <v>4.8</v>
      </c>
      <c r="D9" s="362" t="s">
        <v>274</v>
      </c>
      <c r="E9" s="342"/>
      <c r="F9" s="342"/>
      <c r="G9" s="342"/>
    </row>
    <row r="10" spans="2:7" s="340" customFormat="1" ht="15">
      <c r="B10" s="359" t="s">
        <v>275</v>
      </c>
      <c r="C10" s="361">
        <v>9</v>
      </c>
      <c r="D10" s="362" t="s">
        <v>276</v>
      </c>
      <c r="E10" s="342"/>
      <c r="F10" s="342"/>
      <c r="G10" s="342"/>
    </row>
    <row r="11" spans="2:7" s="342" customFormat="1" ht="15">
      <c r="B11" s="359" t="s">
        <v>277</v>
      </c>
      <c r="C11" s="361">
        <v>15</v>
      </c>
      <c r="D11" s="362" t="s">
        <v>264</v>
      </c>
    </row>
    <row r="12" spans="2:7" s="342" customFormat="1" ht="15">
      <c r="B12" s="359" t="s">
        <v>278</v>
      </c>
      <c r="C12" s="361">
        <v>15</v>
      </c>
      <c r="D12" s="362" t="s">
        <v>266</v>
      </c>
    </row>
    <row r="13" spans="2:7" s="342" customFormat="1" ht="15">
      <c r="B13" s="359" t="s">
        <v>279</v>
      </c>
      <c r="C13" s="361">
        <v>12</v>
      </c>
      <c r="D13" s="370" t="s">
        <v>268</v>
      </c>
    </row>
    <row r="14" spans="2:7" s="342" customFormat="1" ht="15">
      <c r="B14" s="359" t="s">
        <v>280</v>
      </c>
      <c r="C14" s="361">
        <v>12</v>
      </c>
      <c r="D14" s="362" t="s">
        <v>270</v>
      </c>
    </row>
    <row r="15" spans="2:7" s="340" customFormat="1" ht="15">
      <c r="B15" s="359" t="s">
        <v>281</v>
      </c>
      <c r="C15" s="361">
        <v>12</v>
      </c>
      <c r="D15" s="362" t="s">
        <v>272</v>
      </c>
      <c r="E15" s="342"/>
      <c r="F15" s="342"/>
      <c r="G15" s="342"/>
    </row>
    <row r="16" spans="2:7" ht="15">
      <c r="B16" s="359" t="s">
        <v>282</v>
      </c>
      <c r="C16" s="361">
        <v>4.8</v>
      </c>
      <c r="D16" s="362" t="s">
        <v>283</v>
      </c>
      <c r="E16" s="342"/>
      <c r="F16" s="342"/>
      <c r="G16" s="342"/>
    </row>
    <row r="17" spans="2:7" ht="15">
      <c r="B17" s="359" t="s">
        <v>284</v>
      </c>
      <c r="C17" s="371">
        <v>6</v>
      </c>
      <c r="D17" s="362" t="s">
        <v>285</v>
      </c>
      <c r="E17" s="342"/>
      <c r="F17" s="342"/>
      <c r="G17" s="342"/>
    </row>
    <row r="18" spans="2:7" ht="15">
      <c r="B18" s="359" t="s">
        <v>286</v>
      </c>
      <c r="C18" s="361">
        <v>9</v>
      </c>
      <c r="D18" s="362" t="s">
        <v>287</v>
      </c>
      <c r="E18" s="342"/>
      <c r="F18" s="342"/>
      <c r="G18" s="342"/>
    </row>
    <row r="19" spans="2:7" ht="15">
      <c r="B19" s="359" t="s">
        <v>288</v>
      </c>
      <c r="C19" s="361">
        <v>4.8</v>
      </c>
      <c r="D19" s="362" t="s">
        <v>289</v>
      </c>
      <c r="E19" s="342"/>
      <c r="F19" s="342"/>
      <c r="G19" s="342"/>
    </row>
    <row r="20" spans="2:7" s="240" customFormat="1" ht="15">
      <c r="B20" s="359" t="s">
        <v>290</v>
      </c>
      <c r="C20" s="361">
        <v>12</v>
      </c>
      <c r="D20" s="362" t="s">
        <v>291</v>
      </c>
      <c r="E20" s="342"/>
      <c r="F20" s="342"/>
      <c r="G20" s="342"/>
    </row>
    <row r="21" spans="2:7" ht="15">
      <c r="B21" s="359" t="s">
        <v>292</v>
      </c>
      <c r="C21" s="361">
        <v>5.5</v>
      </c>
      <c r="D21" s="362" t="s">
        <v>293</v>
      </c>
      <c r="E21" s="342"/>
      <c r="F21" s="342"/>
      <c r="G21" s="342"/>
    </row>
    <row r="22" spans="2:7" ht="15">
      <c r="B22" s="359" t="s">
        <v>294</v>
      </c>
      <c r="C22" s="361">
        <v>3.9</v>
      </c>
      <c r="D22" s="362" t="s">
        <v>295</v>
      </c>
      <c r="E22" s="342"/>
      <c r="F22" s="342"/>
      <c r="G22" s="342"/>
    </row>
    <row r="23" spans="2:7" ht="15">
      <c r="B23" s="359" t="s">
        <v>296</v>
      </c>
      <c r="C23" s="361">
        <v>7</v>
      </c>
      <c r="D23" s="362" t="s">
        <v>297</v>
      </c>
      <c r="E23" s="342"/>
      <c r="F23" s="342"/>
      <c r="G23" s="342"/>
    </row>
    <row r="24" spans="2:7" ht="15">
      <c r="B24" s="359" t="s">
        <v>298</v>
      </c>
      <c r="C24" s="361">
        <v>3.9</v>
      </c>
      <c r="D24" s="362" t="s">
        <v>299</v>
      </c>
      <c r="E24" s="342"/>
      <c r="F24" s="342"/>
      <c r="G24" s="342"/>
    </row>
    <row r="25" spans="2:7" ht="15">
      <c r="B25" s="359" t="s">
        <v>300</v>
      </c>
      <c r="C25" s="361">
        <v>2.7</v>
      </c>
      <c r="D25" s="362" t="s">
        <v>301</v>
      </c>
      <c r="E25" s="342"/>
      <c r="F25" s="342"/>
      <c r="G25" s="342"/>
    </row>
    <row r="26" spans="2:7" ht="15">
      <c r="B26" s="359" t="s">
        <v>302</v>
      </c>
      <c r="C26" s="361">
        <v>2.7</v>
      </c>
      <c r="D26" s="362" t="s">
        <v>303</v>
      </c>
      <c r="E26" s="342"/>
      <c r="F26" s="342"/>
      <c r="G26" s="342"/>
    </row>
    <row r="27" spans="2:7" s="327" customFormat="1" ht="15">
      <c r="B27" s="359" t="s">
        <v>304</v>
      </c>
      <c r="C27" s="361">
        <v>3.1</v>
      </c>
      <c r="D27" s="362" t="s">
        <v>305</v>
      </c>
      <c r="E27" s="342"/>
      <c r="F27" s="342"/>
      <c r="G27" s="342"/>
    </row>
    <row r="28" spans="2:7" ht="15">
      <c r="B28" s="359" t="s">
        <v>306</v>
      </c>
      <c r="C28" s="361">
        <v>2.6</v>
      </c>
      <c r="D28" s="362" t="s">
        <v>307</v>
      </c>
      <c r="E28" s="342"/>
      <c r="F28" s="342"/>
      <c r="G28" s="342"/>
    </row>
    <row r="29" spans="2:7" ht="15">
      <c r="B29" s="359" t="s">
        <v>308</v>
      </c>
      <c r="C29" s="361">
        <v>45</v>
      </c>
      <c r="D29" s="362" t="s">
        <v>309</v>
      </c>
      <c r="E29" s="342"/>
      <c r="F29" s="342"/>
      <c r="G29" s="342"/>
    </row>
    <row r="30" spans="2:7" s="327" customFormat="1" ht="15">
      <c r="B30" s="359" t="s">
        <v>310</v>
      </c>
      <c r="C30" s="361">
        <v>18</v>
      </c>
      <c r="D30" s="362" t="s">
        <v>311</v>
      </c>
      <c r="E30" s="342"/>
      <c r="F30" s="342"/>
      <c r="G30" s="342"/>
    </row>
    <row r="31" spans="2:7" s="327" customFormat="1" ht="15">
      <c r="B31" s="359" t="s">
        <v>312</v>
      </c>
      <c r="C31" s="361">
        <v>82</v>
      </c>
      <c r="D31" s="362" t="s">
        <v>313</v>
      </c>
      <c r="E31" s="342"/>
      <c r="F31" s="342"/>
      <c r="G31" s="342"/>
    </row>
    <row r="32" spans="2:7" s="327" customFormat="1" ht="15">
      <c r="B32" s="359" t="s">
        <v>314</v>
      </c>
      <c r="C32" s="361">
        <v>2.5</v>
      </c>
      <c r="D32" s="362" t="s">
        <v>315</v>
      </c>
      <c r="E32" s="342"/>
      <c r="F32" s="342"/>
      <c r="G32" s="342"/>
    </row>
    <row r="33" spans="2:7" s="327" customFormat="1" ht="15">
      <c r="B33" s="359" t="s">
        <v>316</v>
      </c>
      <c r="C33" s="361">
        <v>2.9</v>
      </c>
      <c r="D33" s="362" t="s">
        <v>317</v>
      </c>
      <c r="E33" s="342"/>
      <c r="F33" s="342"/>
      <c r="G33" s="342"/>
    </row>
    <row r="34" spans="2:7" ht="15">
      <c r="B34" s="359" t="s">
        <v>318</v>
      </c>
      <c r="C34" s="361">
        <v>0.75</v>
      </c>
      <c r="D34" s="362" t="s">
        <v>319</v>
      </c>
      <c r="E34" s="342"/>
      <c r="F34" s="342"/>
      <c r="G34" s="342"/>
    </row>
    <row r="35" spans="2:7" ht="15">
      <c r="B35" s="359" t="s">
        <v>320</v>
      </c>
      <c r="C35" s="361">
        <v>0.75</v>
      </c>
      <c r="D35" s="362" t="s">
        <v>321</v>
      </c>
      <c r="E35" s="342"/>
      <c r="F35" s="342"/>
      <c r="G35" s="342"/>
    </row>
    <row r="36" spans="2:7" s="340" customFormat="1" ht="15">
      <c r="B36" s="359" t="s">
        <v>322</v>
      </c>
      <c r="C36" s="361">
        <v>0.5</v>
      </c>
      <c r="D36" s="362" t="s">
        <v>309</v>
      </c>
      <c r="E36" s="342"/>
      <c r="F36" s="342"/>
      <c r="G36" s="342"/>
    </row>
    <row r="37" spans="2:7" ht="15">
      <c r="B37" s="363" t="s">
        <v>323</v>
      </c>
      <c r="C37" s="364">
        <v>0.9</v>
      </c>
      <c r="D37" s="362" t="s">
        <v>324</v>
      </c>
      <c r="E37" s="342"/>
      <c r="F37" s="342"/>
      <c r="G37" s="342"/>
    </row>
    <row r="38" spans="2:7" s="327" customFormat="1" ht="15">
      <c r="B38" s="359" t="s">
        <v>325</v>
      </c>
      <c r="C38" s="361">
        <v>0.6</v>
      </c>
      <c r="D38" s="362" t="s">
        <v>326</v>
      </c>
      <c r="E38" s="342"/>
      <c r="F38" s="342"/>
      <c r="G38" s="342"/>
    </row>
    <row r="39" spans="2:7" ht="15">
      <c r="B39" s="359" t="s">
        <v>327</v>
      </c>
      <c r="C39" s="361">
        <v>0.25</v>
      </c>
      <c r="D39" s="365" t="s">
        <v>328</v>
      </c>
      <c r="E39" s="342"/>
      <c r="F39" s="342"/>
      <c r="G39" s="342"/>
    </row>
    <row r="40" spans="2:7" ht="15">
      <c r="B40" s="359" t="s">
        <v>329</v>
      </c>
      <c r="C40" s="361">
        <v>1.2</v>
      </c>
      <c r="D40" s="365" t="s">
        <v>330</v>
      </c>
      <c r="E40" s="342"/>
      <c r="F40" s="342"/>
      <c r="G40" s="342"/>
    </row>
    <row r="41" spans="2:7" s="243" customFormat="1" ht="15">
      <c r="B41" s="359" t="s">
        <v>331</v>
      </c>
      <c r="C41" s="366">
        <v>0.5</v>
      </c>
      <c r="D41" s="365" t="s">
        <v>332</v>
      </c>
      <c r="E41" s="342"/>
      <c r="F41" s="342"/>
      <c r="G41" s="342"/>
    </row>
    <row r="42" spans="2:7" ht="15">
      <c r="B42" s="359" t="s">
        <v>333</v>
      </c>
      <c r="C42" s="366">
        <v>0.6</v>
      </c>
      <c r="D42" s="365" t="s">
        <v>334</v>
      </c>
      <c r="E42" s="342"/>
      <c r="F42" s="342"/>
      <c r="G42" s="342"/>
    </row>
    <row r="43" spans="2:7" ht="15">
      <c r="B43" s="359" t="s">
        <v>335</v>
      </c>
      <c r="C43" s="366">
        <v>6</v>
      </c>
      <c r="D43" s="365" t="s">
        <v>270</v>
      </c>
      <c r="E43" s="342"/>
      <c r="F43" s="342"/>
      <c r="G43" s="342"/>
    </row>
    <row r="44" spans="2:7" ht="15">
      <c r="B44" s="359" t="s">
        <v>336</v>
      </c>
      <c r="C44" s="366">
        <v>3.5</v>
      </c>
      <c r="D44" s="365" t="s">
        <v>272</v>
      </c>
      <c r="E44" s="342"/>
      <c r="F44" s="342"/>
      <c r="G44" s="342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V70"/>
  <sheetViews>
    <sheetView topLeftCell="AB1" zoomScale="40" zoomScaleNormal="40" workbookViewId="0">
      <selection activeCell="AH39" sqref="AH39"/>
    </sheetView>
  </sheetViews>
  <sheetFormatPr defaultColWidth="9.140625" defaultRowHeight="21"/>
  <cols>
    <col min="1" max="1" width="11" style="10" customWidth="1"/>
    <col min="2" max="2" width="12" style="10" bestFit="1" customWidth="1"/>
    <col min="3" max="3" width="49.42578125" style="10" bestFit="1" customWidth="1"/>
    <col min="4" max="4" width="5.28515625" style="10" bestFit="1" customWidth="1"/>
    <col min="5" max="5" width="10.5703125" style="10" bestFit="1" customWidth="1"/>
    <col min="6" max="7" width="11" style="10" customWidth="1"/>
    <col min="8" max="8" width="32.28515625" style="10" bestFit="1" customWidth="1"/>
    <col min="9" max="9" width="6.140625" style="10" bestFit="1" customWidth="1"/>
    <col min="10" max="10" width="10.5703125" style="10" bestFit="1" customWidth="1"/>
    <col min="11" max="12" width="11" style="10" customWidth="1"/>
    <col min="13" max="13" width="38.42578125" style="10" bestFit="1" customWidth="1"/>
    <col min="14" max="14" width="5.28515625" style="10" bestFit="1" customWidth="1"/>
    <col min="15" max="15" width="10.5703125" style="10" bestFit="1" customWidth="1"/>
    <col min="16" max="17" width="11" style="10" customWidth="1"/>
    <col min="18" max="18" width="21.5703125" style="10" bestFit="1" customWidth="1"/>
    <col min="19" max="19" width="3.42578125" style="10" customWidth="1"/>
    <col min="20" max="20" width="35.85546875" style="10" bestFit="1" customWidth="1"/>
    <col min="21" max="21" width="6.42578125" style="10" bestFit="1" customWidth="1"/>
    <col min="22" max="22" width="10.5703125" style="79" bestFit="1" customWidth="1"/>
    <col min="23" max="24" width="11" style="10" customWidth="1"/>
    <col min="25" max="25" width="29.140625" style="10" bestFit="1" customWidth="1"/>
    <col min="26" max="26" width="3.28515625" style="10" customWidth="1"/>
    <col min="27" max="27" width="32.5703125" style="10" bestFit="1" customWidth="1"/>
    <col min="28" max="28" width="6.42578125" style="10" bestFit="1" customWidth="1"/>
    <col min="29" max="29" width="10.5703125" style="10" bestFit="1" customWidth="1"/>
    <col min="30" max="31" width="11" style="10" customWidth="1"/>
    <col min="32" max="32" width="31.28515625" style="10" bestFit="1" customWidth="1"/>
    <col min="33" max="33" width="3.28515625" style="10" customWidth="1"/>
    <col min="34" max="34" width="24.85546875" style="10" customWidth="1"/>
    <col min="35" max="35" width="11.42578125" style="10" customWidth="1"/>
    <col min="36" max="36" width="10.5703125" style="10" bestFit="1" customWidth="1"/>
    <col min="37" max="16384" width="9.140625" style="14"/>
  </cols>
  <sheetData>
    <row r="1" spans="2:48" ht="21.75" thickBot="1">
      <c r="B1" s="515"/>
      <c r="C1" s="598" t="s">
        <v>80</v>
      </c>
      <c r="D1" s="599"/>
      <c r="E1" s="600"/>
      <c r="F1" s="515"/>
      <c r="G1" s="515"/>
      <c r="H1" s="604" t="s">
        <v>45</v>
      </c>
      <c r="I1" s="605"/>
      <c r="J1" s="606"/>
      <c r="K1" s="515"/>
      <c r="L1" s="515"/>
      <c r="M1" s="607" t="s">
        <v>260</v>
      </c>
      <c r="N1" s="608"/>
      <c r="O1" s="609"/>
      <c r="P1" s="515"/>
      <c r="Q1" s="515"/>
      <c r="R1" s="11" t="s">
        <v>28</v>
      </c>
      <c r="S1" s="515"/>
      <c r="T1" s="595" t="s">
        <v>337</v>
      </c>
      <c r="U1" s="596"/>
      <c r="V1" s="597"/>
      <c r="W1" s="515"/>
      <c r="X1" s="515"/>
      <c r="Y1" s="12" t="s">
        <v>31</v>
      </c>
      <c r="Z1" s="515"/>
      <c r="AA1" s="592" t="s">
        <v>338</v>
      </c>
      <c r="AB1" s="593"/>
      <c r="AC1" s="594"/>
      <c r="AD1" s="515"/>
      <c r="AE1" s="515"/>
      <c r="AF1" s="13" t="s">
        <v>339</v>
      </c>
      <c r="AG1" s="515"/>
      <c r="AH1" s="591" t="s">
        <v>340</v>
      </c>
      <c r="AI1" s="591"/>
      <c r="AJ1" s="59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</row>
    <row r="2" spans="2:48" ht="21.75" thickBot="1">
      <c r="B2" s="515"/>
      <c r="C2" s="15" t="s">
        <v>341</v>
      </c>
      <c r="D2" s="16" t="s">
        <v>14</v>
      </c>
      <c r="E2" s="17" t="s">
        <v>46</v>
      </c>
      <c r="F2" s="515"/>
      <c r="G2" s="515"/>
      <c r="H2" s="18" t="s">
        <v>342</v>
      </c>
      <c r="I2" s="19" t="s">
        <v>14</v>
      </c>
      <c r="J2" s="20" t="s">
        <v>46</v>
      </c>
      <c r="K2" s="515"/>
      <c r="L2" s="515"/>
      <c r="M2" s="21" t="s">
        <v>343</v>
      </c>
      <c r="N2" s="22" t="s">
        <v>14</v>
      </c>
      <c r="O2" s="23" t="s">
        <v>46</v>
      </c>
      <c r="P2" s="515"/>
      <c r="Q2" s="515"/>
      <c r="R2" s="24" t="s">
        <v>344</v>
      </c>
      <c r="S2" s="515"/>
      <c r="T2" s="24" t="s">
        <v>345</v>
      </c>
      <c r="U2" s="24" t="s">
        <v>14</v>
      </c>
      <c r="V2" s="25" t="s">
        <v>46</v>
      </c>
      <c r="W2" s="515"/>
      <c r="X2" s="515"/>
      <c r="Y2" s="26" t="s">
        <v>346</v>
      </c>
      <c r="Z2" s="515"/>
      <c r="AA2" s="26" t="s">
        <v>347</v>
      </c>
      <c r="AB2" s="26" t="s">
        <v>14</v>
      </c>
      <c r="AC2" s="27" t="s">
        <v>46</v>
      </c>
      <c r="AD2" s="515"/>
      <c r="AE2" s="515"/>
      <c r="AF2" s="28" t="s">
        <v>348</v>
      </c>
      <c r="AG2" s="515"/>
      <c r="AH2" s="29" t="s">
        <v>349</v>
      </c>
      <c r="AI2" s="30" t="s">
        <v>14</v>
      </c>
      <c r="AJ2" s="31" t="s">
        <v>46</v>
      </c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</row>
    <row r="3" spans="2:48" ht="21.75" thickBot="1">
      <c r="B3" s="601" t="s">
        <v>81</v>
      </c>
      <c r="C3" s="32" t="s">
        <v>82</v>
      </c>
      <c r="D3" s="33">
        <v>6</v>
      </c>
      <c r="E3" s="34" t="s">
        <v>83</v>
      </c>
      <c r="F3" s="515"/>
      <c r="G3" s="515"/>
      <c r="H3" s="35" t="s">
        <v>48</v>
      </c>
      <c r="I3" s="36">
        <v>0.9</v>
      </c>
      <c r="J3" s="37" t="s">
        <v>49</v>
      </c>
      <c r="K3" s="515"/>
      <c r="L3" s="515"/>
      <c r="M3" s="38" t="s">
        <v>350</v>
      </c>
      <c r="N3" s="39">
        <v>6.5</v>
      </c>
      <c r="O3" s="40" t="s">
        <v>262</v>
      </c>
      <c r="P3" s="515"/>
      <c r="Q3" s="515"/>
      <c r="R3" s="24" t="s">
        <v>351</v>
      </c>
      <c r="S3" s="515"/>
      <c r="T3" s="41" t="s">
        <v>344</v>
      </c>
      <c r="U3" s="42"/>
      <c r="V3" s="43"/>
      <c r="W3" s="515"/>
      <c r="X3" s="515"/>
      <c r="Y3" s="26" t="s">
        <v>32</v>
      </c>
      <c r="Z3" s="515"/>
      <c r="AA3" s="44" t="s">
        <v>346</v>
      </c>
      <c r="AB3" s="45"/>
      <c r="AC3" s="46"/>
      <c r="AD3" s="515"/>
      <c r="AE3" s="515"/>
      <c r="AF3" s="28" t="s">
        <v>352</v>
      </c>
      <c r="AG3" s="515"/>
      <c r="AH3" s="28" t="s">
        <v>348</v>
      </c>
      <c r="AI3" s="28"/>
      <c r="AJ3" s="28"/>
      <c r="AK3" s="341"/>
      <c r="AL3" s="341"/>
      <c r="AM3" s="341"/>
      <c r="AN3" s="341"/>
      <c r="AO3" s="341"/>
      <c r="AP3" s="341"/>
      <c r="AQ3" s="341"/>
      <c r="AR3" s="341"/>
      <c r="AS3" s="341"/>
      <c r="AT3" s="341"/>
      <c r="AU3" s="341"/>
      <c r="AV3" s="341"/>
    </row>
    <row r="4" spans="2:48" ht="21.75" thickBot="1">
      <c r="B4" s="602"/>
      <c r="C4" s="47" t="s">
        <v>84</v>
      </c>
      <c r="D4" s="48">
        <v>5</v>
      </c>
      <c r="E4" s="49" t="s">
        <v>85</v>
      </c>
      <c r="F4" s="515"/>
      <c r="G4" s="515"/>
      <c r="H4" s="50" t="s">
        <v>52</v>
      </c>
      <c r="I4" s="51">
        <v>0.7</v>
      </c>
      <c r="J4" s="52" t="s">
        <v>53</v>
      </c>
      <c r="K4" s="515"/>
      <c r="L4" s="515"/>
      <c r="M4" s="53" t="s">
        <v>353</v>
      </c>
      <c r="N4" s="54">
        <v>5</v>
      </c>
      <c r="O4" s="55" t="s">
        <v>276</v>
      </c>
      <c r="P4" s="515"/>
      <c r="Q4" s="515"/>
      <c r="R4" s="24" t="s">
        <v>29</v>
      </c>
      <c r="S4" s="515"/>
      <c r="T4" s="56" t="s">
        <v>354</v>
      </c>
      <c r="U4" s="57">
        <v>0.21</v>
      </c>
      <c r="V4" s="58" t="s">
        <v>355</v>
      </c>
      <c r="W4" s="515"/>
      <c r="X4" s="515"/>
      <c r="Y4" s="26" t="s">
        <v>356</v>
      </c>
      <c r="Z4" s="515"/>
      <c r="AA4" s="59" t="s">
        <v>357</v>
      </c>
      <c r="AB4" s="60">
        <v>0.27</v>
      </c>
      <c r="AC4" s="61" t="s">
        <v>358</v>
      </c>
      <c r="AD4" s="515"/>
      <c r="AE4" s="515"/>
      <c r="AF4" s="28" t="s">
        <v>359</v>
      </c>
      <c r="AG4" s="515"/>
      <c r="AH4" s="62" t="s">
        <v>360</v>
      </c>
      <c r="AI4" s="63">
        <v>0.21</v>
      </c>
      <c r="AJ4" s="64" t="s">
        <v>361</v>
      </c>
      <c r="AK4" s="341"/>
      <c r="AL4" s="341"/>
      <c r="AM4" s="341"/>
      <c r="AN4" s="341"/>
      <c r="AO4" s="341"/>
      <c r="AP4" s="341"/>
      <c r="AQ4" s="341"/>
      <c r="AR4" s="341"/>
      <c r="AS4" s="341"/>
      <c r="AT4" s="341"/>
      <c r="AU4" s="341"/>
      <c r="AV4" s="341"/>
    </row>
    <row r="5" spans="2:48" ht="21.75" thickBot="1">
      <c r="B5" s="602"/>
      <c r="C5" s="47" t="s">
        <v>362</v>
      </c>
      <c r="D5" s="48">
        <v>10</v>
      </c>
      <c r="E5" s="49" t="s">
        <v>363</v>
      </c>
      <c r="F5" s="515"/>
      <c r="G5" s="515"/>
      <c r="H5" s="50" t="s">
        <v>56</v>
      </c>
      <c r="I5" s="51">
        <v>1.2</v>
      </c>
      <c r="J5" s="52" t="s">
        <v>57</v>
      </c>
      <c r="K5" s="515"/>
      <c r="L5" s="515"/>
      <c r="M5" s="53" t="s">
        <v>273</v>
      </c>
      <c r="N5" s="54">
        <v>3.4</v>
      </c>
      <c r="O5" s="55" t="s">
        <v>274</v>
      </c>
      <c r="P5" s="515"/>
      <c r="Q5" s="515"/>
      <c r="R5" s="24" t="s">
        <v>364</v>
      </c>
      <c r="S5" s="515"/>
      <c r="T5" s="56" t="s">
        <v>365</v>
      </c>
      <c r="U5" s="57">
        <v>0.27</v>
      </c>
      <c r="V5" s="65" t="s">
        <v>366</v>
      </c>
      <c r="W5" s="515"/>
      <c r="X5" s="515"/>
      <c r="Y5" s="26" t="s">
        <v>367</v>
      </c>
      <c r="Z5" s="515"/>
      <c r="AA5" s="66" t="s">
        <v>368</v>
      </c>
      <c r="AB5" s="67">
        <v>0.27</v>
      </c>
      <c r="AC5" s="68" t="s">
        <v>369</v>
      </c>
      <c r="AD5" s="515"/>
      <c r="AE5" s="515"/>
      <c r="AF5" s="28" t="s">
        <v>370</v>
      </c>
      <c r="AG5" s="515"/>
      <c r="AH5" s="69" t="s">
        <v>371</v>
      </c>
      <c r="AI5" s="70">
        <v>0.21</v>
      </c>
      <c r="AJ5" s="71" t="s">
        <v>372</v>
      </c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  <c r="AV5" s="341"/>
    </row>
    <row r="6" spans="2:48" ht="21.75" thickBot="1">
      <c r="B6" s="603"/>
      <c r="C6" s="47" t="s">
        <v>373</v>
      </c>
      <c r="D6" s="48">
        <v>5</v>
      </c>
      <c r="E6" s="49" t="s">
        <v>374</v>
      </c>
      <c r="F6" s="515"/>
      <c r="G6" s="515"/>
      <c r="H6" s="50" t="s">
        <v>60</v>
      </c>
      <c r="I6" s="51">
        <v>5.5</v>
      </c>
      <c r="J6" s="52" t="s">
        <v>61</v>
      </c>
      <c r="K6" s="515"/>
      <c r="L6" s="515"/>
      <c r="M6" s="53" t="s">
        <v>282</v>
      </c>
      <c r="N6" s="54">
        <v>3.3</v>
      </c>
      <c r="O6" s="55" t="s">
        <v>375</v>
      </c>
      <c r="P6" s="515"/>
      <c r="Q6" s="515"/>
      <c r="R6" s="24" t="s">
        <v>376</v>
      </c>
      <c r="S6" s="515"/>
      <c r="T6" s="56" t="s">
        <v>377</v>
      </c>
      <c r="U6" s="57">
        <v>0.21</v>
      </c>
      <c r="V6" s="65" t="s">
        <v>378</v>
      </c>
      <c r="W6" s="515"/>
      <c r="X6" s="515"/>
      <c r="Y6" s="26" t="s">
        <v>379</v>
      </c>
      <c r="Z6" s="515"/>
      <c r="AA6" s="66" t="s">
        <v>380</v>
      </c>
      <c r="AB6" s="67">
        <v>0.27</v>
      </c>
      <c r="AC6" s="68" t="s">
        <v>381</v>
      </c>
      <c r="AD6" s="515"/>
      <c r="AE6" s="515"/>
      <c r="AF6" s="28" t="s">
        <v>382</v>
      </c>
      <c r="AG6" s="515"/>
      <c r="AH6" s="69" t="s">
        <v>383</v>
      </c>
      <c r="AI6" s="72">
        <v>0.21</v>
      </c>
      <c r="AJ6" s="71" t="s">
        <v>384</v>
      </c>
      <c r="AK6" s="341"/>
      <c r="AL6" s="341"/>
      <c r="AM6" s="341"/>
      <c r="AN6" s="341"/>
      <c r="AO6" s="341"/>
      <c r="AP6" s="341"/>
      <c r="AQ6" s="341"/>
      <c r="AR6" s="341"/>
      <c r="AS6" s="341"/>
      <c r="AT6" s="341"/>
      <c r="AU6" s="341"/>
      <c r="AV6" s="341"/>
    </row>
    <row r="7" spans="2:48" ht="21.75" thickBot="1">
      <c r="B7" s="601" t="s">
        <v>88</v>
      </c>
      <c r="C7" s="47" t="s">
        <v>89</v>
      </c>
      <c r="D7" s="48">
        <v>5</v>
      </c>
      <c r="E7" s="49" t="s">
        <v>90</v>
      </c>
      <c r="F7" s="515"/>
      <c r="G7" s="515"/>
      <c r="H7" s="50" t="s">
        <v>64</v>
      </c>
      <c r="I7" s="51">
        <v>5.5</v>
      </c>
      <c r="J7" s="52" t="s">
        <v>65</v>
      </c>
      <c r="K7" s="515"/>
      <c r="L7" s="515"/>
      <c r="M7" s="53" t="s">
        <v>284</v>
      </c>
      <c r="N7" s="73">
        <v>5</v>
      </c>
      <c r="O7" s="74" t="s">
        <v>268</v>
      </c>
      <c r="P7" s="515"/>
      <c r="Q7" s="515"/>
      <c r="R7" s="24" t="s">
        <v>385</v>
      </c>
      <c r="S7" s="515"/>
      <c r="T7" s="56" t="s">
        <v>386</v>
      </c>
      <c r="U7" s="57">
        <v>0.21</v>
      </c>
      <c r="V7" s="65" t="s">
        <v>387</v>
      </c>
      <c r="W7" s="515"/>
      <c r="X7" s="515"/>
      <c r="Y7" s="26" t="s">
        <v>388</v>
      </c>
      <c r="Z7" s="75"/>
      <c r="AA7" s="66" t="s">
        <v>389</v>
      </c>
      <c r="AB7" s="67">
        <v>0.27</v>
      </c>
      <c r="AC7" s="68" t="s">
        <v>390</v>
      </c>
      <c r="AD7" s="515"/>
      <c r="AE7" s="515"/>
      <c r="AF7" s="28" t="s">
        <v>34</v>
      </c>
      <c r="AG7" s="75"/>
      <c r="AH7" s="28" t="s">
        <v>352</v>
      </c>
      <c r="AI7" s="28"/>
      <c r="AJ7" s="28"/>
      <c r="AK7" s="341"/>
      <c r="AL7" s="341"/>
      <c r="AM7" s="341"/>
      <c r="AN7" s="341"/>
      <c r="AO7" s="341"/>
      <c r="AP7" s="341"/>
      <c r="AQ7" s="341"/>
      <c r="AR7" s="341"/>
      <c r="AS7" s="341"/>
      <c r="AT7" s="341"/>
      <c r="AU7" s="341"/>
      <c r="AV7" s="341"/>
    </row>
    <row r="8" spans="2:48" ht="21.75" thickBot="1">
      <c r="B8" s="602"/>
      <c r="C8" s="47" t="s">
        <v>391</v>
      </c>
      <c r="D8" s="48">
        <v>6.5</v>
      </c>
      <c r="E8" s="49" t="s">
        <v>92</v>
      </c>
      <c r="F8" s="515"/>
      <c r="G8" s="515"/>
      <c r="H8" s="50" t="s">
        <v>50</v>
      </c>
      <c r="I8" s="51">
        <v>4.5</v>
      </c>
      <c r="J8" s="52" t="s">
        <v>51</v>
      </c>
      <c r="K8" s="515"/>
      <c r="L8" s="515"/>
      <c r="M8" s="53" t="s">
        <v>392</v>
      </c>
      <c r="N8" s="54">
        <v>5</v>
      </c>
      <c r="O8" s="55" t="s">
        <v>283</v>
      </c>
      <c r="P8" s="515"/>
      <c r="Q8" s="515"/>
      <c r="R8" s="24" t="s">
        <v>393</v>
      </c>
      <c r="S8" s="515"/>
      <c r="T8" s="56" t="s">
        <v>394</v>
      </c>
      <c r="U8" s="57">
        <v>0.21</v>
      </c>
      <c r="V8" s="65" t="s">
        <v>395</v>
      </c>
      <c r="W8" s="515"/>
      <c r="X8" s="515"/>
      <c r="Y8" s="515"/>
      <c r="Z8" s="515"/>
      <c r="AA8" s="66" t="s">
        <v>396</v>
      </c>
      <c r="AB8" s="76">
        <v>0.27</v>
      </c>
      <c r="AC8" s="77" t="s">
        <v>397</v>
      </c>
      <c r="AD8" s="515"/>
      <c r="AE8" s="515"/>
      <c r="AF8" s="28" t="s">
        <v>398</v>
      </c>
      <c r="AG8" s="515"/>
      <c r="AH8" s="69" t="s">
        <v>399</v>
      </c>
      <c r="AI8" s="63">
        <v>0.21</v>
      </c>
      <c r="AJ8" s="71" t="s">
        <v>400</v>
      </c>
      <c r="AK8" s="341"/>
      <c r="AL8" s="341"/>
      <c r="AM8" s="341"/>
      <c r="AN8" s="341"/>
      <c r="AO8" s="341"/>
      <c r="AP8" s="341"/>
      <c r="AQ8" s="341"/>
      <c r="AR8" s="341"/>
      <c r="AS8" s="341"/>
      <c r="AT8" s="341"/>
      <c r="AU8" s="341"/>
      <c r="AV8" s="341"/>
    </row>
    <row r="9" spans="2:48">
      <c r="B9" s="603"/>
      <c r="C9" s="47" t="s">
        <v>93</v>
      </c>
      <c r="D9" s="48">
        <v>5</v>
      </c>
      <c r="E9" s="49" t="s">
        <v>94</v>
      </c>
      <c r="F9" s="515"/>
      <c r="G9" s="515"/>
      <c r="H9" s="50" t="s">
        <v>54</v>
      </c>
      <c r="I9" s="51">
        <v>2.5</v>
      </c>
      <c r="J9" s="52" t="s">
        <v>55</v>
      </c>
      <c r="K9" s="515"/>
      <c r="L9" s="515"/>
      <c r="M9" s="53" t="s">
        <v>288</v>
      </c>
      <c r="N9" s="54">
        <v>4.0999999999999996</v>
      </c>
      <c r="O9" s="55" t="s">
        <v>285</v>
      </c>
      <c r="P9" s="515"/>
      <c r="Q9" s="515"/>
      <c r="R9" s="515"/>
      <c r="S9" s="515"/>
      <c r="T9" s="56" t="s">
        <v>401</v>
      </c>
      <c r="U9" s="57">
        <v>0.19</v>
      </c>
      <c r="V9" s="65" t="s">
        <v>402</v>
      </c>
      <c r="W9" s="515"/>
      <c r="X9" s="515"/>
      <c r="Y9" s="515"/>
      <c r="Z9" s="515"/>
      <c r="AA9" s="66" t="s">
        <v>403</v>
      </c>
      <c r="AB9" s="67">
        <v>0.27</v>
      </c>
      <c r="AC9" s="68" t="s">
        <v>404</v>
      </c>
      <c r="AD9" s="515"/>
      <c r="AE9" s="515"/>
      <c r="AF9" s="515"/>
      <c r="AG9" s="515"/>
      <c r="AH9" s="69" t="s">
        <v>405</v>
      </c>
      <c r="AI9" s="70">
        <v>0.21</v>
      </c>
      <c r="AJ9" s="71" t="s">
        <v>406</v>
      </c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</row>
    <row r="10" spans="2:48">
      <c r="B10" s="515"/>
      <c r="C10" s="47" t="s">
        <v>97</v>
      </c>
      <c r="D10" s="48">
        <v>2.2999999999999998</v>
      </c>
      <c r="E10" s="49" t="s">
        <v>96</v>
      </c>
      <c r="F10" s="515"/>
      <c r="G10" s="515"/>
      <c r="H10" s="50" t="s">
        <v>58</v>
      </c>
      <c r="I10" s="51">
        <v>5.5</v>
      </c>
      <c r="J10" s="52" t="s">
        <v>59</v>
      </c>
      <c r="K10" s="515"/>
      <c r="L10" s="515"/>
      <c r="M10" s="53" t="s">
        <v>292</v>
      </c>
      <c r="N10" s="54">
        <v>5.5</v>
      </c>
      <c r="O10" s="55" t="s">
        <v>289</v>
      </c>
      <c r="P10" s="515"/>
      <c r="Q10" s="515"/>
      <c r="R10" s="515"/>
      <c r="S10" s="515"/>
      <c r="T10" s="56" t="s">
        <v>407</v>
      </c>
      <c r="U10" s="57">
        <v>0.25</v>
      </c>
      <c r="V10" s="65" t="s">
        <v>408</v>
      </c>
      <c r="W10" s="515"/>
      <c r="X10" s="515"/>
      <c r="Y10" s="515"/>
      <c r="Z10" s="515"/>
      <c r="AA10" s="66" t="s">
        <v>409</v>
      </c>
      <c r="AB10" s="67">
        <v>0.27</v>
      </c>
      <c r="AC10" s="68" t="s">
        <v>410</v>
      </c>
      <c r="AD10" s="515"/>
      <c r="AE10" s="515"/>
      <c r="AF10" s="515"/>
      <c r="AG10" s="515"/>
      <c r="AH10" s="69" t="s">
        <v>411</v>
      </c>
      <c r="AI10" s="72">
        <v>0.21</v>
      </c>
      <c r="AJ10" s="71" t="s">
        <v>412</v>
      </c>
      <c r="AK10" s="341"/>
      <c r="AL10" s="341"/>
      <c r="AM10" s="341"/>
      <c r="AN10" s="78"/>
      <c r="AO10" s="515"/>
      <c r="AP10" s="515"/>
      <c r="AQ10" s="515"/>
      <c r="AR10" s="515"/>
      <c r="AS10" s="515"/>
      <c r="AT10" s="515"/>
      <c r="AU10" s="515"/>
      <c r="AV10" s="79"/>
    </row>
    <row r="11" spans="2:48" ht="21.75" thickBot="1">
      <c r="B11" s="515"/>
      <c r="C11" s="47" t="s">
        <v>99</v>
      </c>
      <c r="D11" s="48">
        <v>3.6</v>
      </c>
      <c r="E11" s="49" t="s">
        <v>98</v>
      </c>
      <c r="F11" s="515"/>
      <c r="G11" s="515"/>
      <c r="H11" s="50" t="s">
        <v>66</v>
      </c>
      <c r="I11" s="51">
        <v>5.5</v>
      </c>
      <c r="J11" s="52" t="s">
        <v>67</v>
      </c>
      <c r="K11" s="515"/>
      <c r="L11" s="515"/>
      <c r="M11" s="53" t="s">
        <v>294</v>
      </c>
      <c r="N11" s="54">
        <v>3.9</v>
      </c>
      <c r="O11" s="55" t="s">
        <v>291</v>
      </c>
      <c r="P11" s="515"/>
      <c r="Q11" s="515"/>
      <c r="R11" s="515"/>
      <c r="S11" s="515"/>
      <c r="T11" s="56" t="s">
        <v>413</v>
      </c>
      <c r="U11" s="57">
        <v>0.3</v>
      </c>
      <c r="V11" s="65" t="s">
        <v>414</v>
      </c>
      <c r="W11" s="515"/>
      <c r="X11" s="515"/>
      <c r="Y11" s="515"/>
      <c r="Z11" s="515"/>
      <c r="AA11" s="66" t="s">
        <v>415</v>
      </c>
      <c r="AB11" s="67">
        <v>0.22</v>
      </c>
      <c r="AC11" s="68" t="s">
        <v>416</v>
      </c>
      <c r="AD11" s="515"/>
      <c r="AE11" s="515"/>
      <c r="AF11" s="515"/>
      <c r="AG11" s="515"/>
      <c r="AH11" s="28" t="s">
        <v>359</v>
      </c>
      <c r="AI11" s="28"/>
      <c r="AJ11" s="28"/>
      <c r="AK11" s="341"/>
      <c r="AL11" s="341"/>
      <c r="AM11" s="341"/>
      <c r="AN11" s="80"/>
      <c r="AO11" s="341"/>
      <c r="AP11" s="80"/>
      <c r="AQ11" s="341"/>
      <c r="AR11" s="341"/>
      <c r="AS11" s="341"/>
      <c r="AT11" s="341"/>
      <c r="AU11" s="81"/>
      <c r="AV11" s="79"/>
    </row>
    <row r="12" spans="2:48" ht="21.75" thickBot="1">
      <c r="B12" s="515"/>
      <c r="C12" s="47" t="s">
        <v>101</v>
      </c>
      <c r="D12" s="48">
        <v>3.6</v>
      </c>
      <c r="E12" s="49" t="s">
        <v>100</v>
      </c>
      <c r="F12" s="515"/>
      <c r="G12" s="515"/>
      <c r="H12" s="50" t="s">
        <v>68</v>
      </c>
      <c r="I12" s="51">
        <v>5.5</v>
      </c>
      <c r="J12" s="52" t="s">
        <v>69</v>
      </c>
      <c r="K12" s="515"/>
      <c r="L12" s="515"/>
      <c r="M12" s="53" t="s">
        <v>296</v>
      </c>
      <c r="N12" s="54">
        <v>7</v>
      </c>
      <c r="O12" s="55" t="s">
        <v>293</v>
      </c>
      <c r="P12" s="515"/>
      <c r="Q12" s="515"/>
      <c r="R12" s="515"/>
      <c r="S12" s="515"/>
      <c r="T12" s="56" t="s">
        <v>417</v>
      </c>
      <c r="U12" s="57">
        <v>0.33</v>
      </c>
      <c r="V12" s="65" t="s">
        <v>418</v>
      </c>
      <c r="W12" s="515"/>
      <c r="X12" s="515"/>
      <c r="Y12" s="515"/>
      <c r="Z12" s="515"/>
      <c r="AA12" s="82" t="s">
        <v>419</v>
      </c>
      <c r="AB12" s="83">
        <v>0.22</v>
      </c>
      <c r="AC12" s="84" t="s">
        <v>420</v>
      </c>
      <c r="AD12" s="515"/>
      <c r="AE12" s="515"/>
      <c r="AF12" s="515"/>
      <c r="AG12" s="515"/>
      <c r="AH12" s="69" t="s">
        <v>421</v>
      </c>
      <c r="AI12" s="63">
        <v>0.21</v>
      </c>
      <c r="AJ12" s="71" t="s">
        <v>422</v>
      </c>
      <c r="AK12" s="341"/>
      <c r="AL12" s="341"/>
      <c r="AM12" s="341"/>
      <c r="AN12" s="589"/>
      <c r="AO12" s="590"/>
      <c r="AP12" s="514"/>
      <c r="AQ12" s="341"/>
      <c r="AR12" s="341"/>
      <c r="AS12" s="341"/>
      <c r="AT12" s="341"/>
      <c r="AU12" s="85"/>
      <c r="AV12" s="79"/>
    </row>
    <row r="13" spans="2:48" ht="21.75" thickBot="1">
      <c r="B13" s="515"/>
      <c r="C13" s="47" t="s">
        <v>103</v>
      </c>
      <c r="D13" s="48">
        <v>3.6</v>
      </c>
      <c r="E13" s="49" t="s">
        <v>102</v>
      </c>
      <c r="F13" s="515"/>
      <c r="G13" s="515"/>
      <c r="H13" s="50" t="s">
        <v>70</v>
      </c>
      <c r="I13" s="51">
        <v>3.5</v>
      </c>
      <c r="J13" s="52" t="s">
        <v>71</v>
      </c>
      <c r="K13" s="515"/>
      <c r="L13" s="515"/>
      <c r="M13" s="53" t="s">
        <v>298</v>
      </c>
      <c r="N13" s="54">
        <v>3.9</v>
      </c>
      <c r="O13" s="55" t="s">
        <v>295</v>
      </c>
      <c r="P13" s="515"/>
      <c r="Q13" s="515"/>
      <c r="R13" s="515"/>
      <c r="S13" s="515"/>
      <c r="T13" s="56" t="s">
        <v>423</v>
      </c>
      <c r="U13" s="57">
        <v>0.33</v>
      </c>
      <c r="V13" s="65" t="s">
        <v>424</v>
      </c>
      <c r="W13" s="515"/>
      <c r="X13" s="515"/>
      <c r="Y13" s="515"/>
      <c r="Z13" s="515"/>
      <c r="AA13" s="44" t="s">
        <v>32</v>
      </c>
      <c r="AB13" s="45"/>
      <c r="AC13" s="46"/>
      <c r="AD13" s="515"/>
      <c r="AE13" s="515"/>
      <c r="AF13" s="515"/>
      <c r="AG13" s="515"/>
      <c r="AH13" s="69" t="s">
        <v>425</v>
      </c>
      <c r="AI13" s="70">
        <v>0.21</v>
      </c>
      <c r="AJ13" s="71" t="s">
        <v>426</v>
      </c>
      <c r="AK13" s="341"/>
      <c r="AL13" s="341"/>
      <c r="AM13" s="341"/>
      <c r="AN13" s="589"/>
      <c r="AO13" s="590"/>
      <c r="AP13" s="514"/>
      <c r="AQ13" s="341"/>
      <c r="AR13" s="341"/>
      <c r="AS13" s="341"/>
      <c r="AT13" s="341"/>
      <c r="AU13" s="85"/>
      <c r="AV13" s="79"/>
    </row>
    <row r="14" spans="2:48" ht="21.75" thickBot="1">
      <c r="B14" s="515"/>
      <c r="C14" s="47" t="s">
        <v>105</v>
      </c>
      <c r="D14" s="48">
        <v>3.6</v>
      </c>
      <c r="E14" s="49" t="s">
        <v>104</v>
      </c>
      <c r="F14" s="515"/>
      <c r="G14" s="515"/>
      <c r="H14" s="50" t="s">
        <v>74</v>
      </c>
      <c r="I14" s="51">
        <v>20</v>
      </c>
      <c r="J14" s="52" t="s">
        <v>73</v>
      </c>
      <c r="K14" s="515"/>
      <c r="L14" s="515"/>
      <c r="M14" s="53" t="s">
        <v>300</v>
      </c>
      <c r="N14" s="54">
        <v>2.7</v>
      </c>
      <c r="O14" s="55" t="s">
        <v>297</v>
      </c>
      <c r="P14" s="515"/>
      <c r="Q14" s="515"/>
      <c r="R14" s="515"/>
      <c r="S14" s="515"/>
      <c r="T14" s="56" t="s">
        <v>427</v>
      </c>
      <c r="U14" s="57">
        <v>0.3</v>
      </c>
      <c r="V14" s="65" t="s">
        <v>428</v>
      </c>
      <c r="W14" s="515"/>
      <c r="X14" s="515"/>
      <c r="Y14" s="515"/>
      <c r="Z14" s="515"/>
      <c r="AA14" s="59" t="s">
        <v>429</v>
      </c>
      <c r="AB14" s="60">
        <v>0.24</v>
      </c>
      <c r="AC14" s="61" t="s">
        <v>430</v>
      </c>
      <c r="AD14" s="515"/>
      <c r="AE14" s="515"/>
      <c r="AF14" s="515"/>
      <c r="AG14" s="515"/>
      <c r="AH14" s="69" t="s">
        <v>431</v>
      </c>
      <c r="AI14" s="72">
        <v>0.21</v>
      </c>
      <c r="AJ14" s="71" t="s">
        <v>432</v>
      </c>
      <c r="AK14" s="341"/>
      <c r="AL14" s="341"/>
      <c r="AM14" s="341"/>
      <c r="AN14" s="589"/>
      <c r="AO14" s="590"/>
      <c r="AP14" s="514"/>
      <c r="AQ14" s="341"/>
      <c r="AR14" s="341"/>
      <c r="AS14" s="341"/>
      <c r="AT14" s="341"/>
      <c r="AU14" s="85"/>
      <c r="AV14" s="79"/>
    </row>
    <row r="15" spans="2:48" ht="21.75" thickBot="1">
      <c r="B15" s="515"/>
      <c r="C15" s="47" t="s">
        <v>433</v>
      </c>
      <c r="D15" s="48">
        <v>2.5</v>
      </c>
      <c r="E15" s="49" t="s">
        <v>434</v>
      </c>
      <c r="F15" s="515"/>
      <c r="G15" s="515"/>
      <c r="H15" s="50" t="s">
        <v>62</v>
      </c>
      <c r="I15" s="51">
        <v>600</v>
      </c>
      <c r="J15" s="52" t="s">
        <v>63</v>
      </c>
      <c r="K15" s="515"/>
      <c r="L15" s="515"/>
      <c r="M15" s="53" t="s">
        <v>302</v>
      </c>
      <c r="N15" s="54">
        <v>2.1</v>
      </c>
      <c r="O15" s="55" t="s">
        <v>299</v>
      </c>
      <c r="P15" s="515"/>
      <c r="Q15" s="515"/>
      <c r="R15" s="515"/>
      <c r="S15" s="515"/>
      <c r="T15" s="41" t="s">
        <v>351</v>
      </c>
      <c r="U15" s="42"/>
      <c r="V15" s="43"/>
      <c r="W15" s="515"/>
      <c r="X15" s="515"/>
      <c r="Y15" s="515"/>
      <c r="Z15" s="515"/>
      <c r="AA15" s="66" t="s">
        <v>435</v>
      </c>
      <c r="AB15" s="67">
        <v>0.24</v>
      </c>
      <c r="AC15" s="68" t="s">
        <v>436</v>
      </c>
      <c r="AD15" s="515"/>
      <c r="AE15" s="515"/>
      <c r="AF15" s="515"/>
      <c r="AG15" s="515"/>
      <c r="AH15" s="28" t="s">
        <v>370</v>
      </c>
      <c r="AI15" s="28"/>
      <c r="AJ15" s="28"/>
      <c r="AK15" s="341"/>
      <c r="AL15" s="341"/>
      <c r="AM15" s="341"/>
      <c r="AN15" s="589"/>
      <c r="AO15" s="590"/>
      <c r="AP15" s="514"/>
      <c r="AQ15" s="341"/>
      <c r="AR15" s="341"/>
      <c r="AS15" s="341"/>
      <c r="AT15" s="341"/>
      <c r="AU15" s="85"/>
      <c r="AV15" s="79"/>
    </row>
    <row r="16" spans="2:48" ht="21.75" thickBot="1">
      <c r="B16" s="515"/>
      <c r="C16" s="47" t="s">
        <v>437</v>
      </c>
      <c r="D16" s="48">
        <v>6.5</v>
      </c>
      <c r="E16" s="49" t="s">
        <v>106</v>
      </c>
      <c r="F16" s="515"/>
      <c r="G16" s="515"/>
      <c r="H16" s="86" t="s">
        <v>438</v>
      </c>
      <c r="I16" s="87">
        <v>3.5</v>
      </c>
      <c r="J16" s="88" t="s">
        <v>76</v>
      </c>
      <c r="K16" s="515"/>
      <c r="L16" s="515"/>
      <c r="M16" s="53" t="s">
        <v>306</v>
      </c>
      <c r="N16" s="54">
        <v>2.6</v>
      </c>
      <c r="O16" s="55" t="s">
        <v>303</v>
      </c>
      <c r="P16" s="515"/>
      <c r="Q16" s="515"/>
      <c r="R16" s="515"/>
      <c r="S16" s="515"/>
      <c r="T16" s="56" t="s">
        <v>439</v>
      </c>
      <c r="U16" s="57">
        <v>0.3</v>
      </c>
      <c r="V16" s="65" t="s">
        <v>440</v>
      </c>
      <c r="W16" s="515"/>
      <c r="X16" s="515"/>
      <c r="Y16" s="515"/>
      <c r="Z16" s="515"/>
      <c r="AA16" s="66" t="s">
        <v>441</v>
      </c>
      <c r="AB16" s="67">
        <v>0.24</v>
      </c>
      <c r="AC16" s="68" t="s">
        <v>442</v>
      </c>
      <c r="AD16" s="515"/>
      <c r="AE16" s="515"/>
      <c r="AF16" s="515"/>
      <c r="AG16" s="515"/>
      <c r="AH16" s="69" t="s">
        <v>443</v>
      </c>
      <c r="AI16" s="63">
        <v>0.3</v>
      </c>
      <c r="AJ16" s="71" t="s">
        <v>444</v>
      </c>
      <c r="AK16" s="341"/>
      <c r="AL16" s="341"/>
      <c r="AM16" s="341"/>
      <c r="AN16" s="589"/>
      <c r="AO16" s="590"/>
      <c r="AP16" s="514"/>
      <c r="AQ16" s="341"/>
      <c r="AR16" s="341"/>
      <c r="AS16" s="341"/>
      <c r="AT16" s="341"/>
      <c r="AU16" s="85"/>
      <c r="AV16" s="79"/>
    </row>
    <row r="17" spans="1:48">
      <c r="A17" s="515"/>
      <c r="B17" s="515"/>
      <c r="C17" s="47" t="s">
        <v>109</v>
      </c>
      <c r="D17" s="48">
        <v>2</v>
      </c>
      <c r="E17" s="49" t="s">
        <v>108</v>
      </c>
      <c r="F17" s="515"/>
      <c r="G17" s="515"/>
      <c r="H17" s="515"/>
      <c r="I17" s="515"/>
      <c r="J17" s="515"/>
      <c r="K17" s="515"/>
      <c r="L17" s="515"/>
      <c r="M17" s="53" t="s">
        <v>314</v>
      </c>
      <c r="N17" s="54">
        <v>2.5</v>
      </c>
      <c r="O17" s="55" t="s">
        <v>305</v>
      </c>
      <c r="P17" s="515"/>
      <c r="Q17" s="515"/>
      <c r="R17" s="515"/>
      <c r="S17" s="515"/>
      <c r="T17" s="56" t="s">
        <v>445</v>
      </c>
      <c r="U17" s="57">
        <v>0.2</v>
      </c>
      <c r="V17" s="65" t="s">
        <v>446</v>
      </c>
      <c r="W17" s="515"/>
      <c r="X17" s="515"/>
      <c r="Y17" s="515"/>
      <c r="Z17" s="515"/>
      <c r="AA17" s="66" t="s">
        <v>447</v>
      </c>
      <c r="AB17" s="67">
        <v>0.24</v>
      </c>
      <c r="AC17" s="68" t="s">
        <v>448</v>
      </c>
      <c r="AD17" s="515"/>
      <c r="AE17" s="515"/>
      <c r="AF17" s="515"/>
      <c r="AG17" s="515"/>
      <c r="AH17" s="69" t="s">
        <v>449</v>
      </c>
      <c r="AI17" s="70">
        <v>0.3</v>
      </c>
      <c r="AJ17" s="71" t="s">
        <v>450</v>
      </c>
      <c r="AK17" s="341"/>
      <c r="AL17" s="341"/>
      <c r="AM17" s="341"/>
      <c r="AN17" s="589"/>
      <c r="AO17" s="590"/>
      <c r="AP17" s="514"/>
      <c r="AQ17" s="341"/>
      <c r="AR17" s="341"/>
      <c r="AS17" s="341"/>
      <c r="AT17" s="341"/>
      <c r="AU17" s="85"/>
      <c r="AV17" s="79"/>
    </row>
    <row r="18" spans="1:48">
      <c r="A18" s="515"/>
      <c r="B18" s="515"/>
      <c r="C18" s="47" t="s">
        <v>113</v>
      </c>
      <c r="D18" s="48">
        <v>8</v>
      </c>
      <c r="E18" s="49" t="s">
        <v>112</v>
      </c>
      <c r="F18" s="515"/>
      <c r="G18" s="515"/>
      <c r="H18" s="515"/>
      <c r="I18" s="515"/>
      <c r="J18" s="515"/>
      <c r="K18" s="515"/>
      <c r="L18" s="515"/>
      <c r="M18" s="89" t="s">
        <v>451</v>
      </c>
      <c r="N18" s="54">
        <v>0.7</v>
      </c>
      <c r="O18" s="55" t="s">
        <v>317</v>
      </c>
      <c r="P18" s="515"/>
      <c r="Q18" s="515"/>
      <c r="R18" s="515"/>
      <c r="S18" s="515"/>
      <c r="T18" s="56" t="s">
        <v>452</v>
      </c>
      <c r="U18" s="57">
        <v>0.5</v>
      </c>
      <c r="V18" s="65" t="s">
        <v>453</v>
      </c>
      <c r="W18" s="515"/>
      <c r="X18" s="515"/>
      <c r="Y18" s="515"/>
      <c r="Z18" s="515"/>
      <c r="AA18" s="66" t="s">
        <v>454</v>
      </c>
      <c r="AB18" s="67">
        <v>0.24</v>
      </c>
      <c r="AC18" s="68" t="s">
        <v>455</v>
      </c>
      <c r="AD18" s="515"/>
      <c r="AE18" s="515"/>
      <c r="AF18" s="515"/>
      <c r="AG18" s="515"/>
      <c r="AH18" s="69" t="s">
        <v>456</v>
      </c>
      <c r="AI18" s="72">
        <v>0.3</v>
      </c>
      <c r="AJ18" s="71" t="s">
        <v>457</v>
      </c>
      <c r="AK18" s="341"/>
      <c r="AL18" s="341"/>
      <c r="AM18" s="341"/>
      <c r="AN18" s="589"/>
      <c r="AO18" s="590"/>
      <c r="AP18" s="514"/>
      <c r="AQ18" s="341"/>
      <c r="AR18" s="341"/>
      <c r="AS18" s="341"/>
      <c r="AT18" s="341"/>
      <c r="AU18" s="85"/>
      <c r="AV18" s="79"/>
    </row>
    <row r="19" spans="1:48" ht="21.75" thickBot="1">
      <c r="A19" s="515"/>
      <c r="B19" s="90"/>
      <c r="C19" s="47" t="s">
        <v>115</v>
      </c>
      <c r="D19" s="48">
        <v>4.5</v>
      </c>
      <c r="E19" s="49" t="s">
        <v>114</v>
      </c>
      <c r="F19" s="515"/>
      <c r="G19" s="515"/>
      <c r="H19" s="515"/>
      <c r="I19" s="515"/>
      <c r="J19" s="515"/>
      <c r="K19" s="515"/>
      <c r="L19" s="515"/>
      <c r="M19" s="53" t="s">
        <v>325</v>
      </c>
      <c r="N19" s="54">
        <v>0.5</v>
      </c>
      <c r="O19" s="55" t="s">
        <v>319</v>
      </c>
      <c r="P19" s="515"/>
      <c r="Q19" s="515"/>
      <c r="R19" s="515"/>
      <c r="S19" s="515"/>
      <c r="T19" s="56" t="s">
        <v>458</v>
      </c>
      <c r="U19" s="57">
        <v>0.18</v>
      </c>
      <c r="V19" s="65" t="s">
        <v>459</v>
      </c>
      <c r="W19" s="515"/>
      <c r="X19" s="515"/>
      <c r="Y19" s="515"/>
      <c r="Z19" s="515"/>
      <c r="AA19" s="66" t="s">
        <v>460</v>
      </c>
      <c r="AB19" s="67">
        <v>0.24</v>
      </c>
      <c r="AC19" s="68" t="s">
        <v>461</v>
      </c>
      <c r="AD19" s="515"/>
      <c r="AE19" s="515"/>
      <c r="AF19" s="515"/>
      <c r="AG19" s="515"/>
      <c r="AH19" s="28" t="s">
        <v>382</v>
      </c>
      <c r="AI19" s="28"/>
      <c r="AJ19" s="28"/>
      <c r="AK19" s="341"/>
      <c r="AL19" s="341"/>
      <c r="AM19" s="341"/>
      <c r="AN19" s="514"/>
      <c r="AO19" s="341"/>
      <c r="AP19" s="514"/>
      <c r="AQ19" s="341"/>
      <c r="AR19" s="341"/>
      <c r="AS19" s="341"/>
      <c r="AT19" s="341"/>
      <c r="AU19" s="85"/>
      <c r="AV19" s="79"/>
    </row>
    <row r="20" spans="1:48">
      <c r="A20" s="515"/>
      <c r="B20" s="90"/>
      <c r="C20" s="47" t="s">
        <v>117</v>
      </c>
      <c r="D20" s="48">
        <v>8</v>
      </c>
      <c r="E20" s="49" t="s">
        <v>116</v>
      </c>
      <c r="F20" s="515"/>
      <c r="G20" s="515"/>
      <c r="H20" s="515"/>
      <c r="I20" s="515"/>
      <c r="J20" s="515"/>
      <c r="K20" s="515"/>
      <c r="L20" s="515"/>
      <c r="M20" s="53" t="s">
        <v>329</v>
      </c>
      <c r="N20" s="54">
        <v>1</v>
      </c>
      <c r="O20" s="55" t="s">
        <v>321</v>
      </c>
      <c r="P20" s="515"/>
      <c r="Q20" s="515"/>
      <c r="R20" s="515"/>
      <c r="S20" s="515"/>
      <c r="T20" s="56" t="s">
        <v>462</v>
      </c>
      <c r="U20" s="57">
        <v>0.18</v>
      </c>
      <c r="V20" s="65" t="s">
        <v>463</v>
      </c>
      <c r="W20" s="515"/>
      <c r="X20" s="515"/>
      <c r="Y20" s="515"/>
      <c r="Z20" s="515"/>
      <c r="AA20" s="66" t="s">
        <v>464</v>
      </c>
      <c r="AB20" s="67">
        <v>0.24</v>
      </c>
      <c r="AC20" s="68" t="s">
        <v>465</v>
      </c>
      <c r="AD20" s="515"/>
      <c r="AE20" s="515"/>
      <c r="AF20" s="515"/>
      <c r="AG20" s="515"/>
      <c r="AH20" s="69" t="s">
        <v>466</v>
      </c>
      <c r="AI20" s="63">
        <v>0.3</v>
      </c>
      <c r="AJ20" s="71" t="s">
        <v>467</v>
      </c>
      <c r="AK20" s="341"/>
      <c r="AL20" s="341"/>
      <c r="AM20" s="341"/>
      <c r="AN20" s="589"/>
      <c r="AO20" s="590"/>
      <c r="AP20" s="514"/>
      <c r="AQ20" s="341"/>
      <c r="AR20" s="341"/>
      <c r="AS20" s="341"/>
      <c r="AT20" s="341"/>
      <c r="AU20" s="85"/>
      <c r="AV20" s="79"/>
    </row>
    <row r="21" spans="1:48">
      <c r="A21" s="515"/>
      <c r="B21" s="90"/>
      <c r="C21" s="47" t="s">
        <v>468</v>
      </c>
      <c r="D21" s="48">
        <v>5</v>
      </c>
      <c r="E21" s="49" t="s">
        <v>118</v>
      </c>
      <c r="F21" s="515"/>
      <c r="G21" s="515"/>
      <c r="H21" s="515"/>
      <c r="I21" s="515"/>
      <c r="J21" s="515"/>
      <c r="K21" s="515"/>
      <c r="L21" s="515"/>
      <c r="M21" s="53" t="s">
        <v>333</v>
      </c>
      <c r="N21" s="54">
        <v>0.8</v>
      </c>
      <c r="O21" s="55" t="s">
        <v>324</v>
      </c>
      <c r="P21" s="515"/>
      <c r="Q21" s="515"/>
      <c r="R21" s="515"/>
      <c r="S21" s="515"/>
      <c r="T21" s="56" t="s">
        <v>469</v>
      </c>
      <c r="U21" s="57">
        <v>0.4</v>
      </c>
      <c r="V21" s="65" t="s">
        <v>470</v>
      </c>
      <c r="W21" s="515"/>
      <c r="X21" s="515"/>
      <c r="Y21" s="515"/>
      <c r="Z21" s="515"/>
      <c r="AA21" s="66" t="s">
        <v>471</v>
      </c>
      <c r="AB21" s="67">
        <v>0.21</v>
      </c>
      <c r="AC21" s="68" t="s">
        <v>472</v>
      </c>
      <c r="AD21" s="515"/>
      <c r="AE21" s="515"/>
      <c r="AF21" s="515"/>
      <c r="AG21" s="515"/>
      <c r="AH21" s="69" t="s">
        <v>473</v>
      </c>
      <c r="AI21" s="70">
        <v>0.3</v>
      </c>
      <c r="AJ21" s="71" t="s">
        <v>474</v>
      </c>
      <c r="AK21" s="341"/>
      <c r="AL21" s="341"/>
      <c r="AM21" s="341"/>
      <c r="AN21" s="589"/>
      <c r="AO21" s="590"/>
      <c r="AP21" s="514"/>
      <c r="AQ21" s="341"/>
      <c r="AR21" s="341"/>
      <c r="AS21" s="341"/>
      <c r="AT21" s="341"/>
      <c r="AU21" s="85"/>
      <c r="AV21" s="79"/>
    </row>
    <row r="22" spans="1:48" ht="21.75" thickBot="1">
      <c r="A22" s="515"/>
      <c r="B22" s="90"/>
      <c r="C22" s="47" t="s">
        <v>475</v>
      </c>
      <c r="D22" s="48">
        <v>38</v>
      </c>
      <c r="E22" s="49" t="s">
        <v>124</v>
      </c>
      <c r="F22" s="515"/>
      <c r="G22" s="515"/>
      <c r="H22" s="515"/>
      <c r="I22" s="515"/>
      <c r="J22" s="515"/>
      <c r="K22" s="515"/>
      <c r="L22" s="515"/>
      <c r="M22" s="91" t="s">
        <v>335</v>
      </c>
      <c r="N22" s="92">
        <v>6</v>
      </c>
      <c r="O22" s="93" t="s">
        <v>326</v>
      </c>
      <c r="P22" s="515"/>
      <c r="Q22" s="515"/>
      <c r="R22" s="515"/>
      <c r="S22" s="515"/>
      <c r="T22" s="56" t="s">
        <v>476</v>
      </c>
      <c r="U22" s="57">
        <v>0.4</v>
      </c>
      <c r="V22" s="65" t="s">
        <v>477</v>
      </c>
      <c r="W22" s="515"/>
      <c r="X22" s="515"/>
      <c r="Y22" s="515"/>
      <c r="Z22" s="515"/>
      <c r="AA22" s="82" t="s">
        <v>478</v>
      </c>
      <c r="AB22" s="83">
        <v>0.21</v>
      </c>
      <c r="AC22" s="84" t="s">
        <v>479</v>
      </c>
      <c r="AD22" s="515"/>
      <c r="AE22" s="515"/>
      <c r="AF22" s="515"/>
      <c r="AG22" s="515"/>
      <c r="AH22" s="69" t="s">
        <v>480</v>
      </c>
      <c r="AI22" s="70">
        <v>0.3</v>
      </c>
      <c r="AJ22" s="71" t="s">
        <v>481</v>
      </c>
      <c r="AK22" s="341"/>
      <c r="AL22" s="341"/>
      <c r="AM22" s="341"/>
      <c r="AN22" s="589"/>
      <c r="AO22" s="590"/>
      <c r="AP22" s="514"/>
      <c r="AQ22" s="341"/>
      <c r="AR22" s="341"/>
      <c r="AS22" s="341"/>
      <c r="AT22" s="341"/>
      <c r="AU22" s="85"/>
      <c r="AV22" s="79"/>
    </row>
    <row r="23" spans="1:48" ht="21.75" thickBot="1">
      <c r="A23" s="515"/>
      <c r="B23" s="90"/>
      <c r="C23" s="47" t="s">
        <v>482</v>
      </c>
      <c r="D23" s="48">
        <v>4.5</v>
      </c>
      <c r="E23" s="49" t="s">
        <v>120</v>
      </c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41" t="s">
        <v>29</v>
      </c>
      <c r="U23" s="94"/>
      <c r="V23" s="95"/>
      <c r="W23" s="515"/>
      <c r="X23" s="515"/>
      <c r="Y23" s="515"/>
      <c r="Z23" s="515"/>
      <c r="AA23" s="44" t="s">
        <v>356</v>
      </c>
      <c r="AB23" s="45"/>
      <c r="AC23" s="46"/>
      <c r="AD23" s="515"/>
      <c r="AE23" s="515"/>
      <c r="AF23" s="515"/>
      <c r="AG23" s="515"/>
      <c r="AH23" s="69" t="s">
        <v>483</v>
      </c>
      <c r="AI23" s="72">
        <v>0.3</v>
      </c>
      <c r="AJ23" s="71" t="s">
        <v>484</v>
      </c>
      <c r="AK23" s="341"/>
      <c r="AL23" s="341"/>
      <c r="AM23" s="341"/>
      <c r="AN23" s="514"/>
      <c r="AO23" s="341"/>
      <c r="AP23" s="514"/>
      <c r="AQ23" s="341"/>
      <c r="AR23" s="341"/>
      <c r="AS23" s="341"/>
      <c r="AT23" s="341"/>
      <c r="AU23" s="85"/>
      <c r="AV23" s="79"/>
    </row>
    <row r="24" spans="1:48" ht="21.75" thickBot="1">
      <c r="A24" s="515"/>
      <c r="B24" s="90"/>
      <c r="C24" s="47" t="s">
        <v>485</v>
      </c>
      <c r="D24" s="48">
        <v>5.3</v>
      </c>
      <c r="E24" s="49" t="s">
        <v>486</v>
      </c>
      <c r="F24" s="515"/>
      <c r="G24" s="515"/>
      <c r="H24" s="515"/>
      <c r="I24" s="515"/>
      <c r="J24" s="515"/>
      <c r="K24" s="515"/>
      <c r="L24" s="515"/>
      <c r="M24" s="515"/>
      <c r="N24" s="515"/>
      <c r="O24" s="515"/>
      <c r="P24" s="515"/>
      <c r="Q24" s="515"/>
      <c r="R24" s="515"/>
      <c r="S24" s="515"/>
      <c r="T24" s="56" t="s">
        <v>487</v>
      </c>
      <c r="U24" s="57">
        <v>0.3</v>
      </c>
      <c r="V24" s="65" t="s">
        <v>488</v>
      </c>
      <c r="W24" s="515"/>
      <c r="X24" s="515"/>
      <c r="Y24" s="515"/>
      <c r="Z24" s="515"/>
      <c r="AA24" s="59" t="s">
        <v>489</v>
      </c>
      <c r="AB24" s="60">
        <v>0.21</v>
      </c>
      <c r="AC24" s="61" t="s">
        <v>490</v>
      </c>
      <c r="AD24" s="515"/>
      <c r="AE24" s="515"/>
      <c r="AF24" s="515"/>
      <c r="AG24" s="515"/>
      <c r="AH24" s="28" t="s">
        <v>34</v>
      </c>
      <c r="AI24" s="28"/>
      <c r="AJ24" s="28"/>
      <c r="AK24" s="341"/>
      <c r="AL24" s="341"/>
      <c r="AM24" s="341"/>
      <c r="AN24" s="589"/>
      <c r="AO24" s="590"/>
      <c r="AP24" s="514"/>
      <c r="AQ24" s="341"/>
      <c r="AR24" s="341"/>
      <c r="AS24" s="341"/>
      <c r="AT24" s="341"/>
      <c r="AU24" s="85"/>
      <c r="AV24" s="79"/>
    </row>
    <row r="25" spans="1:48">
      <c r="A25" s="515"/>
      <c r="B25" s="90"/>
      <c r="C25" s="47" t="s">
        <v>491</v>
      </c>
      <c r="D25" s="48">
        <v>7</v>
      </c>
      <c r="E25" s="49" t="s">
        <v>492</v>
      </c>
      <c r="F25" s="515"/>
      <c r="G25" s="515"/>
      <c r="H25" s="515"/>
      <c r="I25" s="515"/>
      <c r="J25" s="515"/>
      <c r="K25" s="515"/>
      <c r="L25" s="515"/>
      <c r="M25" s="515"/>
      <c r="N25" s="515"/>
      <c r="O25" s="515"/>
      <c r="P25" s="515"/>
      <c r="Q25" s="515"/>
      <c r="R25" s="515"/>
      <c r="S25" s="515"/>
      <c r="T25" s="56" t="s">
        <v>493</v>
      </c>
      <c r="U25" s="57">
        <v>0.23</v>
      </c>
      <c r="V25" s="65" t="s">
        <v>494</v>
      </c>
      <c r="W25" s="515"/>
      <c r="X25" s="515"/>
      <c r="Y25" s="515"/>
      <c r="Z25" s="515"/>
      <c r="AA25" s="66" t="s">
        <v>495</v>
      </c>
      <c r="AB25" s="67">
        <v>0.21</v>
      </c>
      <c r="AC25" s="68" t="s">
        <v>496</v>
      </c>
      <c r="AD25" s="515"/>
      <c r="AE25" s="515"/>
      <c r="AF25" s="515"/>
      <c r="AG25" s="515"/>
      <c r="AH25" s="69" t="s">
        <v>497</v>
      </c>
      <c r="AI25" s="63">
        <v>0.3</v>
      </c>
      <c r="AJ25" s="71" t="s">
        <v>498</v>
      </c>
      <c r="AK25" s="341"/>
      <c r="AL25" s="341"/>
      <c r="AM25" s="341"/>
      <c r="AN25" s="589"/>
      <c r="AO25" s="590"/>
      <c r="AP25" s="514"/>
      <c r="AQ25" s="341"/>
      <c r="AR25" s="341"/>
      <c r="AS25" s="341"/>
      <c r="AT25" s="341"/>
      <c r="AU25" s="85"/>
      <c r="AV25" s="79"/>
    </row>
    <row r="26" spans="1:48" ht="21.75" thickBot="1">
      <c r="A26" s="515"/>
      <c r="B26" s="90"/>
      <c r="C26" s="96" t="s">
        <v>129</v>
      </c>
      <c r="D26" s="97">
        <v>15</v>
      </c>
      <c r="E26" s="98" t="s">
        <v>128</v>
      </c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S26" s="515"/>
      <c r="T26" s="56" t="s">
        <v>499</v>
      </c>
      <c r="U26" s="57">
        <v>0.3</v>
      </c>
      <c r="V26" s="65" t="s">
        <v>500</v>
      </c>
      <c r="W26" s="515"/>
      <c r="X26" s="515"/>
      <c r="Y26" s="515"/>
      <c r="Z26" s="515"/>
      <c r="AA26" s="66" t="s">
        <v>501</v>
      </c>
      <c r="AB26" s="67">
        <v>0.21</v>
      </c>
      <c r="AC26" s="68" t="s">
        <v>502</v>
      </c>
      <c r="AD26" s="515"/>
      <c r="AE26" s="515"/>
      <c r="AF26" s="515"/>
      <c r="AG26" s="515"/>
      <c r="AH26" s="69" t="s">
        <v>503</v>
      </c>
      <c r="AI26" s="70">
        <v>0.3</v>
      </c>
      <c r="AJ26" s="71" t="s">
        <v>504</v>
      </c>
      <c r="AK26" s="341"/>
      <c r="AL26" s="341"/>
      <c r="AM26" s="341"/>
      <c r="AN26" s="589"/>
      <c r="AO26" s="590"/>
      <c r="AP26" s="514"/>
      <c r="AQ26" s="341"/>
      <c r="AR26" s="341"/>
      <c r="AS26" s="341"/>
      <c r="AT26" s="341"/>
      <c r="AU26" s="85"/>
      <c r="AV26" s="79"/>
    </row>
    <row r="27" spans="1:48">
      <c r="A27" s="515"/>
      <c r="B27" s="515"/>
      <c r="C27" s="515"/>
      <c r="D27" s="515"/>
      <c r="E27" s="515"/>
      <c r="F27" s="515"/>
      <c r="G27" s="515"/>
      <c r="H27" s="515"/>
      <c r="I27" s="515"/>
      <c r="J27" s="515"/>
      <c r="K27" s="515"/>
      <c r="L27" s="515"/>
      <c r="M27" s="515"/>
      <c r="N27" s="515"/>
      <c r="O27" s="515"/>
      <c r="P27" s="515"/>
      <c r="Q27" s="515"/>
      <c r="R27" s="515"/>
      <c r="S27" s="515"/>
      <c r="T27" s="56" t="s">
        <v>505</v>
      </c>
      <c r="U27" s="57">
        <v>0.18</v>
      </c>
      <c r="V27" s="65" t="s">
        <v>506</v>
      </c>
      <c r="W27" s="515"/>
      <c r="X27" s="515"/>
      <c r="Y27" s="515"/>
      <c r="Z27" s="515"/>
      <c r="AA27" s="66" t="s">
        <v>507</v>
      </c>
      <c r="AB27" s="67">
        <v>0.21</v>
      </c>
      <c r="AC27" s="68" t="s">
        <v>508</v>
      </c>
      <c r="AD27" s="515"/>
      <c r="AE27" s="515"/>
      <c r="AF27" s="515"/>
      <c r="AG27" s="515"/>
      <c r="AH27" s="69" t="s">
        <v>509</v>
      </c>
      <c r="AI27" s="72">
        <v>0.3</v>
      </c>
      <c r="AJ27" s="71" t="s">
        <v>510</v>
      </c>
      <c r="AK27" s="341"/>
      <c r="AL27" s="341"/>
      <c r="AM27" s="341"/>
      <c r="AN27" s="514"/>
      <c r="AO27" s="341"/>
      <c r="AP27" s="514"/>
      <c r="AQ27" s="341"/>
      <c r="AR27" s="341"/>
      <c r="AS27" s="341"/>
      <c r="AT27" s="341"/>
      <c r="AU27" s="85"/>
      <c r="AV27" s="79"/>
    </row>
    <row r="28" spans="1:48" s="307" customFormat="1" ht="24" customHeight="1" thickBot="1">
      <c r="A28" s="515"/>
      <c r="B28" s="515"/>
      <c r="C28" s="515"/>
      <c r="D28" s="515"/>
      <c r="E28" s="515"/>
      <c r="F28" s="515"/>
      <c r="G28" s="515"/>
      <c r="H28" s="515"/>
      <c r="I28" s="515"/>
      <c r="J28" s="515"/>
      <c r="K28" s="515"/>
      <c r="L28" s="515"/>
      <c r="M28" s="515"/>
      <c r="N28" s="515"/>
      <c r="O28" s="515"/>
      <c r="P28" s="515"/>
      <c r="Q28" s="515"/>
      <c r="R28" s="515"/>
      <c r="S28" s="515"/>
      <c r="T28" s="56"/>
      <c r="U28" s="57"/>
      <c r="V28" s="65"/>
      <c r="W28" s="515"/>
      <c r="X28" s="515"/>
      <c r="Y28" s="515"/>
      <c r="Z28" s="515"/>
      <c r="AA28" s="66"/>
      <c r="AB28" s="67"/>
      <c r="AC28" s="68"/>
      <c r="AD28" s="515"/>
      <c r="AE28" s="515"/>
      <c r="AF28" s="515"/>
      <c r="AG28" s="515"/>
      <c r="AH28" s="324" t="s">
        <v>511</v>
      </c>
      <c r="AI28" s="325"/>
      <c r="AJ28" s="326"/>
      <c r="AK28" s="341"/>
      <c r="AL28" s="341"/>
      <c r="AM28" s="341"/>
      <c r="AN28" s="514"/>
      <c r="AO28" s="341"/>
      <c r="AP28" s="514"/>
      <c r="AQ28" s="341"/>
      <c r="AR28" s="341"/>
      <c r="AS28" s="341"/>
      <c r="AT28" s="341"/>
      <c r="AU28" s="85"/>
      <c r="AV28" s="79"/>
    </row>
    <row r="29" spans="1:48" s="307" customFormat="1" ht="28.5" customHeight="1">
      <c r="A29" s="515"/>
      <c r="B29" s="515"/>
      <c r="C29" s="515"/>
      <c r="D29" s="515"/>
      <c r="E29" s="515"/>
      <c r="F29" s="515"/>
      <c r="G29" s="515"/>
      <c r="H29" s="515"/>
      <c r="I29" s="515"/>
      <c r="J29" s="515"/>
      <c r="K29" s="515"/>
      <c r="L29" s="515"/>
      <c r="M29" s="515"/>
      <c r="N29" s="515"/>
      <c r="O29" s="515"/>
      <c r="P29" s="515"/>
      <c r="Q29" s="515"/>
      <c r="R29" s="515"/>
      <c r="S29" s="515"/>
      <c r="T29" s="56"/>
      <c r="U29" s="57"/>
      <c r="V29" s="65"/>
      <c r="W29" s="515"/>
      <c r="X29" s="515"/>
      <c r="Y29" s="515"/>
      <c r="Z29" s="515"/>
      <c r="AA29" s="66"/>
      <c r="AB29" s="67"/>
      <c r="AC29" s="68"/>
      <c r="AD29" s="515"/>
      <c r="AE29" s="515"/>
      <c r="AF29" s="515"/>
      <c r="AG29" s="515"/>
      <c r="AH29" s="69" t="s">
        <v>512</v>
      </c>
      <c r="AI29" s="322">
        <v>0.21</v>
      </c>
      <c r="AJ29" s="323" t="s">
        <v>513</v>
      </c>
      <c r="AK29" s="341"/>
      <c r="AL29" s="341"/>
      <c r="AM29" s="341"/>
      <c r="AN29" s="514"/>
      <c r="AO29" s="341"/>
      <c r="AP29" s="514"/>
      <c r="AQ29" s="341"/>
      <c r="AR29" s="341"/>
      <c r="AS29" s="341"/>
      <c r="AT29" s="341"/>
      <c r="AU29" s="85"/>
      <c r="AV29" s="79"/>
    </row>
    <row r="30" spans="1:48" s="307" customFormat="1" ht="18.75" customHeight="1">
      <c r="A30" s="515"/>
      <c r="B30" s="515"/>
      <c r="C30" s="515"/>
      <c r="D30" s="515"/>
      <c r="E30" s="515"/>
      <c r="F30" s="515"/>
      <c r="G30" s="515"/>
      <c r="H30" s="515"/>
      <c r="I30" s="515"/>
      <c r="J30" s="515"/>
      <c r="K30" s="515"/>
      <c r="L30" s="515"/>
      <c r="M30" s="515"/>
      <c r="N30" s="515"/>
      <c r="O30" s="515"/>
      <c r="P30" s="515"/>
      <c r="Q30" s="515"/>
      <c r="R30" s="515"/>
      <c r="S30" s="515"/>
      <c r="T30" s="56"/>
      <c r="U30" s="57"/>
      <c r="V30" s="65"/>
      <c r="W30" s="515"/>
      <c r="X30" s="515"/>
      <c r="Y30" s="515"/>
      <c r="Z30" s="515"/>
      <c r="AA30" s="66"/>
      <c r="AB30" s="67"/>
      <c r="AC30" s="68"/>
      <c r="AD30" s="515"/>
      <c r="AE30" s="515"/>
      <c r="AF30" s="515"/>
      <c r="AG30" s="515"/>
      <c r="AH30" s="69" t="s">
        <v>514</v>
      </c>
      <c r="AI30" s="72">
        <v>0.21</v>
      </c>
      <c r="AJ30" s="321" t="s">
        <v>515</v>
      </c>
      <c r="AK30" s="341"/>
      <c r="AL30" s="341"/>
      <c r="AM30" s="341"/>
      <c r="AN30" s="514"/>
      <c r="AO30" s="341"/>
      <c r="AP30" s="514"/>
      <c r="AQ30" s="341"/>
      <c r="AR30" s="341"/>
      <c r="AS30" s="341"/>
      <c r="AT30" s="341"/>
      <c r="AU30" s="85"/>
      <c r="AV30" s="79"/>
    </row>
    <row r="31" spans="1:48" ht="29.25" customHeight="1" thickBot="1">
      <c r="A31" s="515"/>
      <c r="B31" s="515"/>
      <c r="C31" s="515"/>
      <c r="D31" s="515"/>
      <c r="E31" s="515"/>
      <c r="F31" s="515"/>
      <c r="G31" s="515"/>
      <c r="H31" s="515"/>
      <c r="I31" s="515"/>
      <c r="J31" s="515"/>
      <c r="K31" s="515"/>
      <c r="L31" s="515"/>
      <c r="M31" s="515"/>
      <c r="N31" s="515"/>
      <c r="O31" s="515"/>
      <c r="P31" s="515"/>
      <c r="Q31" s="515"/>
      <c r="R31" s="515"/>
      <c r="S31" s="515"/>
      <c r="T31" s="56" t="s">
        <v>516</v>
      </c>
      <c r="U31" s="57">
        <v>0.18</v>
      </c>
      <c r="V31" s="65" t="s">
        <v>517</v>
      </c>
      <c r="W31" s="515"/>
      <c r="X31" s="515"/>
      <c r="Y31" s="515"/>
      <c r="Z31" s="515"/>
      <c r="AA31" s="66" t="s">
        <v>518</v>
      </c>
      <c r="AB31" s="67">
        <v>0.21</v>
      </c>
      <c r="AC31" s="68" t="s">
        <v>519</v>
      </c>
      <c r="AD31" s="515"/>
      <c r="AE31" s="515"/>
      <c r="AF31" s="515"/>
      <c r="AG31" s="515"/>
      <c r="AH31" s="28" t="s">
        <v>398</v>
      </c>
      <c r="AI31" s="28"/>
      <c r="AJ31" s="28"/>
      <c r="AK31" s="341"/>
      <c r="AL31" s="341"/>
      <c r="AM31" s="341"/>
      <c r="AN31" s="589"/>
      <c r="AO31" s="590"/>
      <c r="AP31" s="514"/>
      <c r="AQ31" s="341"/>
      <c r="AR31" s="341"/>
      <c r="AS31" s="341"/>
      <c r="AT31" s="341"/>
      <c r="AU31" s="85"/>
      <c r="AV31" s="79"/>
    </row>
    <row r="32" spans="1:48">
      <c r="A32" s="515"/>
      <c r="B32" s="515"/>
      <c r="C32" s="515"/>
      <c r="D32" s="515"/>
      <c r="E32" s="515"/>
      <c r="F32" s="515"/>
      <c r="G32" s="515"/>
      <c r="H32" s="515"/>
      <c r="I32" s="515"/>
      <c r="J32" s="515"/>
      <c r="K32" s="515"/>
      <c r="L32" s="515"/>
      <c r="M32" s="515"/>
      <c r="N32" s="515"/>
      <c r="O32" s="515"/>
      <c r="P32" s="515"/>
      <c r="Q32" s="515"/>
      <c r="R32" s="515"/>
      <c r="S32" s="515"/>
      <c r="T32" s="56" t="s">
        <v>520</v>
      </c>
      <c r="U32" s="57">
        <v>0.5</v>
      </c>
      <c r="V32" s="65" t="s">
        <v>521</v>
      </c>
      <c r="W32" s="515"/>
      <c r="X32" s="515"/>
      <c r="Y32" s="515"/>
      <c r="Z32" s="515"/>
      <c r="AA32" s="66" t="s">
        <v>522</v>
      </c>
      <c r="AB32" s="67">
        <v>0.21</v>
      </c>
      <c r="AC32" s="68" t="s">
        <v>523</v>
      </c>
      <c r="AD32" s="515"/>
      <c r="AE32" s="515"/>
      <c r="AF32" s="515"/>
      <c r="AG32" s="515"/>
      <c r="AH32" s="69" t="s">
        <v>524</v>
      </c>
      <c r="AI32" s="63">
        <v>0.19</v>
      </c>
      <c r="AJ32" s="71" t="s">
        <v>525</v>
      </c>
      <c r="AK32" s="341"/>
      <c r="AL32" s="341"/>
      <c r="AM32" s="341"/>
      <c r="AN32" s="589"/>
      <c r="AO32" s="590"/>
      <c r="AP32" s="514"/>
      <c r="AQ32" s="341"/>
      <c r="AR32" s="341"/>
      <c r="AS32" s="341"/>
      <c r="AT32" s="341"/>
      <c r="AU32" s="85"/>
      <c r="AV32" s="79"/>
    </row>
    <row r="33" spans="20:48" ht="21.75" thickBot="1">
      <c r="T33" s="56" t="s">
        <v>526</v>
      </c>
      <c r="U33" s="57">
        <v>0.4</v>
      </c>
      <c r="V33" s="65" t="s">
        <v>527</v>
      </c>
      <c r="W33" s="515"/>
      <c r="X33" s="515"/>
      <c r="Y33" s="515"/>
      <c r="Z33" s="515"/>
      <c r="AA33" s="66" t="s">
        <v>528</v>
      </c>
      <c r="AB33" s="67">
        <v>0.21</v>
      </c>
      <c r="AC33" s="68" t="s">
        <v>529</v>
      </c>
      <c r="AD33" s="515"/>
      <c r="AE33" s="515"/>
      <c r="AF33" s="515"/>
      <c r="AG33" s="515"/>
      <c r="AH33" s="69" t="s">
        <v>530</v>
      </c>
      <c r="AI33" s="70">
        <v>0.19</v>
      </c>
      <c r="AJ33" s="71" t="s">
        <v>531</v>
      </c>
      <c r="AK33" s="341"/>
      <c r="AL33" s="341"/>
      <c r="AM33" s="341"/>
      <c r="AN33" s="589"/>
      <c r="AO33" s="590"/>
      <c r="AP33" s="514"/>
      <c r="AQ33" s="341"/>
      <c r="AR33" s="341"/>
      <c r="AS33" s="341"/>
      <c r="AT33" s="341"/>
      <c r="AU33" s="85"/>
      <c r="AV33" s="79"/>
    </row>
    <row r="34" spans="20:48" ht="21.75" thickBot="1">
      <c r="T34" s="41" t="s">
        <v>364</v>
      </c>
      <c r="U34" s="94"/>
      <c r="V34" s="95"/>
      <c r="W34" s="515"/>
      <c r="X34" s="515"/>
      <c r="Y34" s="515"/>
      <c r="Z34" s="515"/>
      <c r="AA34" s="66" t="s">
        <v>532</v>
      </c>
      <c r="AB34" s="67">
        <v>0.19</v>
      </c>
      <c r="AC34" s="68" t="s">
        <v>533</v>
      </c>
      <c r="AD34" s="515"/>
      <c r="AE34" s="515"/>
      <c r="AF34" s="515"/>
      <c r="AG34" s="515"/>
      <c r="AH34" s="69" t="s">
        <v>534</v>
      </c>
      <c r="AI34" s="70">
        <v>0.17</v>
      </c>
      <c r="AJ34" s="71" t="s">
        <v>535</v>
      </c>
      <c r="AK34" s="341"/>
      <c r="AL34" s="341"/>
      <c r="AM34" s="341"/>
      <c r="AN34" s="514"/>
      <c r="AO34" s="341"/>
      <c r="AP34" s="514"/>
      <c r="AQ34" s="341"/>
      <c r="AR34" s="341"/>
      <c r="AS34" s="341"/>
      <c r="AT34" s="341"/>
      <c r="AU34" s="85"/>
      <c r="AV34" s="79"/>
    </row>
    <row r="35" spans="20:48" ht="21.75" thickBot="1">
      <c r="T35" s="56" t="s">
        <v>536</v>
      </c>
      <c r="U35" s="57">
        <v>0.18</v>
      </c>
      <c r="V35" s="65" t="s">
        <v>537</v>
      </c>
      <c r="W35" s="515"/>
      <c r="X35" s="515"/>
      <c r="Y35" s="515"/>
      <c r="Z35" s="515"/>
      <c r="AA35" s="82" t="s">
        <v>538</v>
      </c>
      <c r="AB35" s="83">
        <v>0.19</v>
      </c>
      <c r="AC35" s="84" t="s">
        <v>539</v>
      </c>
      <c r="AD35" s="515"/>
      <c r="AE35" s="515"/>
      <c r="AF35" s="515"/>
      <c r="AG35" s="515"/>
      <c r="AH35" s="69" t="s">
        <v>540</v>
      </c>
      <c r="AI35" s="70">
        <v>0.23</v>
      </c>
      <c r="AJ35" s="71" t="s">
        <v>541</v>
      </c>
      <c r="AK35" s="341"/>
      <c r="AL35" s="341"/>
      <c r="AM35" s="341"/>
      <c r="AN35" s="589"/>
      <c r="AO35" s="590"/>
      <c r="AP35" s="514"/>
      <c r="AQ35" s="341"/>
      <c r="AR35" s="341"/>
      <c r="AS35" s="341"/>
      <c r="AT35" s="341"/>
      <c r="AU35" s="85"/>
      <c r="AV35" s="79"/>
    </row>
    <row r="36" spans="20:48" ht="21.75" thickBot="1">
      <c r="T36" s="56" t="s">
        <v>542</v>
      </c>
      <c r="U36" s="57">
        <v>0.18</v>
      </c>
      <c r="V36" s="65" t="s">
        <v>543</v>
      </c>
      <c r="W36" s="515"/>
      <c r="X36" s="515"/>
      <c r="Y36" s="515"/>
      <c r="Z36" s="515"/>
      <c r="AA36" s="44" t="s">
        <v>367</v>
      </c>
      <c r="AB36" s="45"/>
      <c r="AC36" s="46"/>
      <c r="AD36" s="515"/>
      <c r="AE36" s="515"/>
      <c r="AF36" s="515"/>
      <c r="AG36" s="515"/>
      <c r="AH36" s="69" t="s">
        <v>544</v>
      </c>
      <c r="AI36" s="70">
        <v>0.21</v>
      </c>
      <c r="AJ36" s="71" t="s">
        <v>545</v>
      </c>
      <c r="AK36" s="341"/>
      <c r="AL36" s="341"/>
      <c r="AM36" s="341"/>
      <c r="AN36" s="589"/>
      <c r="AO36" s="590"/>
      <c r="AP36" s="514"/>
      <c r="AQ36" s="341"/>
      <c r="AR36" s="341"/>
      <c r="AS36" s="341"/>
      <c r="AT36" s="341"/>
      <c r="AU36" s="85"/>
      <c r="AV36" s="79"/>
    </row>
    <row r="37" spans="20:48">
      <c r="T37" s="56" t="s">
        <v>546</v>
      </c>
      <c r="U37" s="57">
        <v>0.18</v>
      </c>
      <c r="V37" s="65" t="s">
        <v>547</v>
      </c>
      <c r="W37" s="515"/>
      <c r="X37" s="515"/>
      <c r="Y37" s="515"/>
      <c r="Z37" s="515"/>
      <c r="AA37" s="59" t="s">
        <v>548</v>
      </c>
      <c r="AB37" s="60">
        <v>0.21</v>
      </c>
      <c r="AC37" s="61" t="s">
        <v>549</v>
      </c>
      <c r="AD37" s="515"/>
      <c r="AE37" s="515"/>
      <c r="AF37" s="515"/>
      <c r="AG37" s="515"/>
      <c r="AH37" s="69" t="s">
        <v>550</v>
      </c>
      <c r="AI37" s="70">
        <v>0.19</v>
      </c>
      <c r="AJ37" s="71" t="s">
        <v>551</v>
      </c>
      <c r="AK37" s="341"/>
      <c r="AL37" s="341"/>
      <c r="AM37" s="341"/>
      <c r="AN37" s="589"/>
      <c r="AO37" s="590"/>
      <c r="AP37" s="514"/>
      <c r="AQ37" s="341"/>
      <c r="AR37" s="341"/>
      <c r="AS37" s="341"/>
      <c r="AT37" s="341"/>
      <c r="AU37" s="85"/>
      <c r="AV37" s="79"/>
    </row>
    <row r="38" spans="20:48" ht="21.75" thickBot="1">
      <c r="T38" s="56" t="s">
        <v>552</v>
      </c>
      <c r="U38" s="57">
        <v>0.18</v>
      </c>
      <c r="V38" s="65" t="s">
        <v>553</v>
      </c>
      <c r="W38" s="515"/>
      <c r="X38" s="515"/>
      <c r="Y38" s="515"/>
      <c r="Z38" s="515"/>
      <c r="AA38" s="66" t="s">
        <v>554</v>
      </c>
      <c r="AB38" s="67">
        <v>0.21</v>
      </c>
      <c r="AC38" s="68" t="s">
        <v>555</v>
      </c>
      <c r="AD38" s="515"/>
      <c r="AE38" s="515"/>
      <c r="AF38" s="515"/>
      <c r="AG38" s="515"/>
      <c r="AH38" s="69" t="s">
        <v>556</v>
      </c>
      <c r="AI38" s="70">
        <v>0.17</v>
      </c>
      <c r="AJ38" s="71" t="s">
        <v>557</v>
      </c>
      <c r="AK38" s="341"/>
      <c r="AL38" s="341"/>
      <c r="AM38" s="341"/>
      <c r="AN38" s="514"/>
      <c r="AO38" s="341"/>
      <c r="AP38" s="514"/>
      <c r="AQ38" s="341"/>
      <c r="AR38" s="341"/>
      <c r="AS38" s="341"/>
      <c r="AT38" s="341"/>
      <c r="AU38" s="85"/>
      <c r="AV38" s="79"/>
    </row>
    <row r="39" spans="20:48" ht="21.75" thickBot="1">
      <c r="T39" s="41" t="s">
        <v>376</v>
      </c>
      <c r="U39" s="94"/>
      <c r="V39" s="99"/>
      <c r="W39" s="100"/>
      <c r="X39" s="515"/>
      <c r="Y39" s="515"/>
      <c r="Z39" s="515"/>
      <c r="AA39" s="66" t="s">
        <v>558</v>
      </c>
      <c r="AB39" s="67">
        <v>0.21</v>
      </c>
      <c r="AC39" s="68" t="s">
        <v>559</v>
      </c>
      <c r="AD39" s="515"/>
      <c r="AE39" s="515"/>
      <c r="AF39" s="515"/>
      <c r="AG39" s="515"/>
      <c r="AH39" s="69" t="s">
        <v>560</v>
      </c>
      <c r="AI39" s="70">
        <v>0.15</v>
      </c>
      <c r="AJ39" s="71" t="s">
        <v>561</v>
      </c>
      <c r="AK39" s="341"/>
      <c r="AL39" s="341"/>
      <c r="AM39" s="341"/>
      <c r="AN39" s="589"/>
      <c r="AO39" s="590"/>
      <c r="AP39" s="514"/>
      <c r="AQ39" s="341"/>
      <c r="AR39" s="341"/>
      <c r="AS39" s="341"/>
      <c r="AT39" s="341"/>
      <c r="AU39" s="85"/>
      <c r="AV39" s="79"/>
    </row>
    <row r="40" spans="20:48" ht="21.75" thickBot="1">
      <c r="T40" s="56" t="s">
        <v>562</v>
      </c>
      <c r="U40" s="57">
        <v>0.8</v>
      </c>
      <c r="V40" s="58" t="s">
        <v>563</v>
      </c>
      <c r="W40" s="101"/>
      <c r="X40" s="515"/>
      <c r="Y40" s="515"/>
      <c r="Z40" s="515"/>
      <c r="AA40" s="66" t="s">
        <v>564</v>
      </c>
      <c r="AB40" s="67">
        <v>0.21</v>
      </c>
      <c r="AC40" s="68" t="s">
        <v>565</v>
      </c>
      <c r="AD40" s="515"/>
      <c r="AE40" s="515"/>
      <c r="AF40" s="515"/>
      <c r="AG40" s="515"/>
      <c r="AH40" s="69" t="s">
        <v>566</v>
      </c>
      <c r="AI40" s="70">
        <v>0.25</v>
      </c>
      <c r="AJ40" s="71" t="s">
        <v>567</v>
      </c>
      <c r="AK40" s="341"/>
      <c r="AL40" s="341"/>
      <c r="AM40" s="341"/>
      <c r="AN40" s="589"/>
      <c r="AO40" s="590"/>
      <c r="AP40" s="514"/>
      <c r="AQ40" s="341"/>
      <c r="AR40" s="341"/>
      <c r="AS40" s="341"/>
      <c r="AT40" s="341"/>
      <c r="AU40" s="85"/>
      <c r="AV40" s="79"/>
    </row>
    <row r="41" spans="20:48" ht="21.75" thickBot="1">
      <c r="T41" s="56" t="s">
        <v>568</v>
      </c>
      <c r="U41" s="57">
        <v>0.48</v>
      </c>
      <c r="V41" s="58" t="s">
        <v>569</v>
      </c>
      <c r="W41" s="100"/>
      <c r="X41" s="515"/>
      <c r="Y41" s="515"/>
      <c r="Z41" s="515"/>
      <c r="AA41" s="66" t="s">
        <v>570</v>
      </c>
      <c r="AB41" s="67">
        <v>0.21</v>
      </c>
      <c r="AC41" s="68" t="s">
        <v>571</v>
      </c>
      <c r="AD41" s="515"/>
      <c r="AE41" s="515"/>
      <c r="AF41" s="515"/>
      <c r="AG41" s="515"/>
      <c r="AH41" s="28"/>
      <c r="AI41" s="102"/>
      <c r="AJ41" s="103"/>
      <c r="AK41" s="341"/>
      <c r="AL41" s="341"/>
      <c r="AM41" s="341"/>
      <c r="AN41" s="589"/>
      <c r="AO41" s="590"/>
      <c r="AP41" s="514"/>
      <c r="AQ41" s="341"/>
      <c r="AR41" s="341"/>
      <c r="AS41" s="341"/>
      <c r="AT41" s="341"/>
      <c r="AU41" s="85"/>
      <c r="AV41" s="79"/>
    </row>
    <row r="42" spans="20:48">
      <c r="T42" s="56" t="s">
        <v>572</v>
      </c>
      <c r="U42" s="57">
        <v>0.48</v>
      </c>
      <c r="V42" s="58" t="s">
        <v>573</v>
      </c>
      <c r="W42" s="100"/>
      <c r="X42" s="515"/>
      <c r="Y42" s="515"/>
      <c r="Z42" s="515"/>
      <c r="AA42" s="66" t="s">
        <v>574</v>
      </c>
      <c r="AB42" s="67">
        <v>0.21</v>
      </c>
      <c r="AC42" s="68" t="s">
        <v>575</v>
      </c>
      <c r="AD42" s="515"/>
      <c r="AE42" s="515"/>
      <c r="AF42" s="515"/>
      <c r="AG42" s="515"/>
      <c r="AH42" s="69" t="s">
        <v>576</v>
      </c>
      <c r="AI42" s="69">
        <v>0.15</v>
      </c>
      <c r="AJ42" s="69" t="s">
        <v>577</v>
      </c>
      <c r="AK42" s="341"/>
      <c r="AL42" s="341"/>
      <c r="AM42" s="341"/>
      <c r="AN42" s="589"/>
      <c r="AO42" s="590"/>
      <c r="AP42" s="514"/>
      <c r="AQ42" s="341"/>
      <c r="AR42" s="341"/>
      <c r="AS42" s="341"/>
      <c r="AT42" s="341"/>
      <c r="AU42" s="85"/>
      <c r="AV42" s="79"/>
    </row>
    <row r="43" spans="20:48">
      <c r="T43" s="56" t="s">
        <v>578</v>
      </c>
      <c r="U43" s="57">
        <v>0.3</v>
      </c>
      <c r="V43" s="58" t="s">
        <v>579</v>
      </c>
      <c r="W43" s="100"/>
      <c r="X43" s="515"/>
      <c r="Y43" s="515"/>
      <c r="Z43" s="515"/>
      <c r="AA43" s="66" t="s">
        <v>580</v>
      </c>
      <c r="AB43" s="67">
        <v>0.21</v>
      </c>
      <c r="AC43" s="68" t="s">
        <v>581</v>
      </c>
      <c r="AD43" s="515"/>
      <c r="AE43" s="515"/>
      <c r="AF43" s="515"/>
      <c r="AG43" s="515"/>
      <c r="AH43" s="69" t="s">
        <v>582</v>
      </c>
      <c r="AI43" s="69">
        <v>0.25</v>
      </c>
      <c r="AJ43" s="69" t="s">
        <v>583</v>
      </c>
      <c r="AK43" s="341"/>
      <c r="AL43" s="341"/>
      <c r="AM43" s="341"/>
      <c r="AN43" s="514"/>
      <c r="AO43" s="341"/>
      <c r="AP43" s="514"/>
      <c r="AQ43" s="341"/>
      <c r="AR43" s="341"/>
      <c r="AS43" s="341"/>
      <c r="AT43" s="341"/>
      <c r="AU43" s="85"/>
      <c r="AV43" s="79"/>
    </row>
    <row r="44" spans="20:48">
      <c r="T44" s="56" t="s">
        <v>584</v>
      </c>
      <c r="U44" s="57">
        <v>0.6</v>
      </c>
      <c r="V44" s="58" t="s">
        <v>585</v>
      </c>
      <c r="W44" s="100"/>
      <c r="X44" s="515"/>
      <c r="Y44" s="515"/>
      <c r="Z44" s="515"/>
      <c r="AA44" s="66" t="s">
        <v>586</v>
      </c>
      <c r="AB44" s="67">
        <v>0.19</v>
      </c>
      <c r="AC44" s="68" t="s">
        <v>587</v>
      </c>
      <c r="AD44" s="515"/>
      <c r="AE44" s="515"/>
      <c r="AF44" s="515"/>
      <c r="AG44" s="515"/>
      <c r="AH44" s="69" t="s">
        <v>588</v>
      </c>
      <c r="AI44" s="69">
        <v>0.25</v>
      </c>
      <c r="AJ44" s="69" t="s">
        <v>589</v>
      </c>
      <c r="AK44" s="341"/>
      <c r="AL44" s="341"/>
      <c r="AM44" s="341"/>
      <c r="AN44" s="589"/>
      <c r="AO44" s="590"/>
      <c r="AP44" s="514"/>
      <c r="AQ44" s="341"/>
      <c r="AR44" s="341"/>
      <c r="AS44" s="341"/>
      <c r="AT44" s="341"/>
      <c r="AU44" s="85"/>
      <c r="AV44" s="79"/>
    </row>
    <row r="45" spans="20:48" ht="21.75" thickBot="1">
      <c r="T45" s="104" t="s">
        <v>590</v>
      </c>
      <c r="U45" s="57">
        <v>2</v>
      </c>
      <c r="V45" s="58" t="s">
        <v>591</v>
      </c>
      <c r="W45" s="100"/>
      <c r="X45" s="515"/>
      <c r="Y45" s="515"/>
      <c r="Z45" s="515"/>
      <c r="AA45" s="82" t="s">
        <v>592</v>
      </c>
      <c r="AB45" s="83">
        <v>0.19</v>
      </c>
      <c r="AC45" s="84" t="s">
        <v>593</v>
      </c>
      <c r="AD45" s="515"/>
      <c r="AE45" s="515"/>
      <c r="AF45" s="515"/>
      <c r="AG45" s="515"/>
      <c r="AH45" s="69" t="s">
        <v>594</v>
      </c>
      <c r="AI45" s="69">
        <v>0.19</v>
      </c>
      <c r="AJ45" s="69" t="s">
        <v>595</v>
      </c>
      <c r="AK45" s="341"/>
      <c r="AL45" s="341"/>
      <c r="AM45" s="341"/>
      <c r="AN45" s="589"/>
      <c r="AO45" s="590"/>
      <c r="AP45" s="514"/>
      <c r="AQ45" s="341"/>
      <c r="AR45" s="341"/>
      <c r="AS45" s="341"/>
      <c r="AT45" s="341"/>
      <c r="AU45" s="85"/>
      <c r="AV45" s="79"/>
    </row>
    <row r="46" spans="20:48" ht="21.75" thickBot="1">
      <c r="T46" s="41" t="s">
        <v>393</v>
      </c>
      <c r="U46" s="94"/>
      <c r="V46" s="105"/>
      <c r="W46" s="100"/>
      <c r="X46" s="515"/>
      <c r="Y46" s="515"/>
      <c r="Z46" s="515"/>
      <c r="AA46" s="44" t="s">
        <v>379</v>
      </c>
      <c r="AB46" s="45"/>
      <c r="AC46" s="46"/>
      <c r="AD46" s="515"/>
      <c r="AE46" s="515"/>
      <c r="AF46" s="515"/>
      <c r="AG46" s="515"/>
      <c r="AH46" s="69" t="s">
        <v>596</v>
      </c>
      <c r="AI46" s="69">
        <v>0.19</v>
      </c>
      <c r="AJ46" s="69" t="s">
        <v>597</v>
      </c>
      <c r="AK46" s="341"/>
      <c r="AL46" s="341"/>
      <c r="AM46" s="341"/>
      <c r="AN46" s="514"/>
      <c r="AO46" s="341"/>
      <c r="AP46" s="514"/>
      <c r="AQ46" s="341"/>
      <c r="AR46" s="341"/>
      <c r="AS46" s="341"/>
      <c r="AT46" s="341"/>
      <c r="AU46" s="85"/>
      <c r="AV46" s="79"/>
    </row>
    <row r="47" spans="20:48" ht="21.75" thickBot="1">
      <c r="T47" s="56" t="s">
        <v>598</v>
      </c>
      <c r="U47" s="57">
        <v>0.55000000000000004</v>
      </c>
      <c r="V47" s="58" t="s">
        <v>599</v>
      </c>
      <c r="W47" s="100"/>
      <c r="X47" s="515"/>
      <c r="Y47" s="515"/>
      <c r="Z47" s="515"/>
      <c r="AA47" s="59" t="s">
        <v>600</v>
      </c>
      <c r="AB47" s="60">
        <v>0.21</v>
      </c>
      <c r="AC47" s="61" t="s">
        <v>601</v>
      </c>
      <c r="AD47" s="515"/>
      <c r="AE47" s="515"/>
      <c r="AF47" s="515"/>
      <c r="AG47" s="515"/>
      <c r="AH47" s="28"/>
      <c r="AI47" s="90"/>
      <c r="AJ47" s="106"/>
      <c r="AK47" s="341"/>
      <c r="AL47" s="341"/>
      <c r="AM47" s="341"/>
      <c r="AN47" s="589"/>
      <c r="AO47" s="590"/>
      <c r="AP47" s="514"/>
      <c r="AQ47" s="341"/>
      <c r="AR47" s="341"/>
      <c r="AS47" s="341"/>
      <c r="AT47" s="341"/>
      <c r="AU47" s="85"/>
      <c r="AV47" s="79"/>
    </row>
    <row r="48" spans="20:48">
      <c r="T48" s="56" t="s">
        <v>602</v>
      </c>
      <c r="U48" s="57">
        <v>0.19</v>
      </c>
      <c r="V48" s="58" t="s">
        <v>603</v>
      </c>
      <c r="W48" s="100"/>
      <c r="X48" s="515"/>
      <c r="Y48" s="515"/>
      <c r="Z48" s="515"/>
      <c r="AA48" s="66" t="s">
        <v>604</v>
      </c>
      <c r="AB48" s="67">
        <v>0.21</v>
      </c>
      <c r="AC48" s="68" t="s">
        <v>605</v>
      </c>
      <c r="AD48" s="515"/>
      <c r="AE48" s="515"/>
      <c r="AF48" s="515"/>
      <c r="AG48" s="515"/>
      <c r="AH48" s="69" t="s">
        <v>606</v>
      </c>
      <c r="AI48" s="69">
        <v>0.3</v>
      </c>
      <c r="AJ48" s="69" t="s">
        <v>607</v>
      </c>
      <c r="AK48" s="341"/>
      <c r="AL48" s="341"/>
      <c r="AM48" s="341"/>
      <c r="AN48" s="514"/>
      <c r="AO48" s="341"/>
      <c r="AP48" s="514"/>
      <c r="AQ48" s="341"/>
      <c r="AR48" s="341"/>
      <c r="AS48" s="341"/>
      <c r="AT48" s="341"/>
      <c r="AU48" s="85"/>
      <c r="AV48" s="79"/>
    </row>
    <row r="49" spans="20:48">
      <c r="T49" s="56" t="s">
        <v>608</v>
      </c>
      <c r="U49" s="57">
        <v>0.21</v>
      </c>
      <c r="V49" s="58" t="s">
        <v>609</v>
      </c>
      <c r="W49" s="100"/>
      <c r="X49" s="515"/>
      <c r="Y49" s="515"/>
      <c r="Z49" s="515"/>
      <c r="AA49" s="66" t="s">
        <v>610</v>
      </c>
      <c r="AB49" s="67">
        <v>0.21</v>
      </c>
      <c r="AC49" s="68" t="s">
        <v>611</v>
      </c>
      <c r="AD49" s="515"/>
      <c r="AE49" s="515"/>
      <c r="AF49" s="515"/>
      <c r="AG49" s="515"/>
      <c r="AH49" s="515"/>
      <c r="AI49" s="515"/>
      <c r="AJ49" s="515"/>
      <c r="AK49" s="341"/>
      <c r="AL49" s="341"/>
      <c r="AM49" s="341"/>
      <c r="AN49" s="589"/>
      <c r="AO49" s="590"/>
      <c r="AP49" s="514"/>
      <c r="AQ49" s="341"/>
      <c r="AR49" s="341"/>
      <c r="AS49" s="341"/>
      <c r="AT49" s="341"/>
      <c r="AU49" s="85"/>
      <c r="AV49" s="79"/>
    </row>
    <row r="50" spans="20:48">
      <c r="T50" s="56" t="s">
        <v>612</v>
      </c>
      <c r="U50" s="57">
        <v>1</v>
      </c>
      <c r="V50" s="58" t="s">
        <v>613</v>
      </c>
      <c r="W50" s="100"/>
      <c r="X50" s="515"/>
      <c r="Y50" s="515"/>
      <c r="Z50" s="515"/>
      <c r="AA50" s="66" t="s">
        <v>614</v>
      </c>
      <c r="AB50" s="67">
        <v>0.21</v>
      </c>
      <c r="AC50" s="68" t="s">
        <v>615</v>
      </c>
      <c r="AD50" s="515"/>
      <c r="AE50" s="515"/>
      <c r="AF50" s="515"/>
      <c r="AG50" s="515"/>
      <c r="AH50" s="515"/>
      <c r="AI50" s="515"/>
      <c r="AJ50" s="515"/>
      <c r="AK50" s="341"/>
      <c r="AL50" s="341"/>
      <c r="AM50" s="341"/>
      <c r="AN50" s="589"/>
      <c r="AO50" s="590"/>
      <c r="AP50" s="514"/>
      <c r="AQ50" s="341"/>
      <c r="AR50" s="341"/>
      <c r="AS50" s="341"/>
      <c r="AT50" s="341"/>
      <c r="AU50" s="85"/>
      <c r="AV50" s="79"/>
    </row>
    <row r="51" spans="20:48">
      <c r="T51" s="56" t="s">
        <v>616</v>
      </c>
      <c r="U51" s="57">
        <v>1</v>
      </c>
      <c r="V51" s="58" t="s">
        <v>617</v>
      </c>
      <c r="W51" s="100"/>
      <c r="X51" s="515"/>
      <c r="Y51" s="515"/>
      <c r="Z51" s="515"/>
      <c r="AA51" s="66" t="s">
        <v>618</v>
      </c>
      <c r="AB51" s="67">
        <v>0.21</v>
      </c>
      <c r="AC51" s="68" t="s">
        <v>619</v>
      </c>
      <c r="AD51" s="515"/>
      <c r="AE51" s="515"/>
      <c r="AF51" s="515"/>
      <c r="AG51" s="515"/>
      <c r="AH51" s="515"/>
      <c r="AI51" s="515"/>
      <c r="AJ51" s="515"/>
      <c r="AK51" s="341"/>
      <c r="AL51" s="341"/>
      <c r="AM51" s="341"/>
      <c r="AN51" s="589"/>
      <c r="AO51" s="590"/>
      <c r="AP51" s="514"/>
      <c r="AQ51" s="341"/>
      <c r="AR51" s="341"/>
      <c r="AS51" s="341"/>
      <c r="AT51" s="341"/>
      <c r="AU51" s="85"/>
      <c r="AV51" s="79"/>
    </row>
    <row r="52" spans="20:48">
      <c r="T52" s="56" t="s">
        <v>620</v>
      </c>
      <c r="U52" s="57">
        <v>0.5</v>
      </c>
      <c r="V52" s="58" t="s">
        <v>621</v>
      </c>
      <c r="W52" s="100"/>
      <c r="X52" s="515"/>
      <c r="Y52" s="515"/>
      <c r="Z52" s="515"/>
      <c r="AA52" s="66" t="s">
        <v>622</v>
      </c>
      <c r="AB52" s="67">
        <v>0.21</v>
      </c>
      <c r="AC52" s="68" t="s">
        <v>623</v>
      </c>
      <c r="AD52" s="515"/>
      <c r="AE52" s="515"/>
      <c r="AF52" s="515"/>
      <c r="AG52" s="515"/>
      <c r="AH52" s="515"/>
      <c r="AI52" s="515"/>
      <c r="AJ52" s="515"/>
      <c r="AK52" s="341"/>
      <c r="AL52" s="341"/>
      <c r="AM52" s="341"/>
      <c r="AN52" s="589"/>
      <c r="AO52" s="590"/>
      <c r="AP52" s="514"/>
      <c r="AQ52" s="341"/>
      <c r="AR52" s="341"/>
      <c r="AS52" s="341"/>
      <c r="AT52" s="341"/>
      <c r="AU52" s="85"/>
      <c r="AV52" s="79"/>
    </row>
    <row r="53" spans="20:48">
      <c r="T53" s="56" t="s">
        <v>624</v>
      </c>
      <c r="U53" s="57">
        <v>0.4</v>
      </c>
      <c r="V53" s="58" t="s">
        <v>625</v>
      </c>
      <c r="W53" s="100"/>
      <c r="X53" s="515"/>
      <c r="Y53" s="515"/>
      <c r="Z53" s="515"/>
      <c r="AA53" s="66" t="s">
        <v>626</v>
      </c>
      <c r="AB53" s="67">
        <v>0.21</v>
      </c>
      <c r="AC53" s="68" t="s">
        <v>627</v>
      </c>
      <c r="AD53" s="515"/>
      <c r="AE53" s="515"/>
      <c r="AF53" s="515"/>
      <c r="AG53" s="515"/>
      <c r="AH53" s="515"/>
      <c r="AI53" s="515"/>
      <c r="AJ53" s="515"/>
      <c r="AK53" s="341"/>
      <c r="AL53" s="341"/>
      <c r="AM53" s="341"/>
      <c r="AN53" s="589"/>
      <c r="AO53" s="590"/>
      <c r="AP53" s="514"/>
      <c r="AQ53" s="341"/>
      <c r="AR53" s="341"/>
      <c r="AS53" s="341"/>
      <c r="AT53" s="341"/>
      <c r="AU53" s="85"/>
      <c r="AV53" s="79"/>
    </row>
    <row r="54" spans="20:48">
      <c r="T54" s="56" t="s">
        <v>628</v>
      </c>
      <c r="U54" s="57">
        <v>0.75</v>
      </c>
      <c r="V54" s="58" t="s">
        <v>629</v>
      </c>
      <c r="W54" s="100"/>
      <c r="X54" s="515"/>
      <c r="Y54" s="515"/>
      <c r="Z54" s="515"/>
      <c r="AA54" s="66" t="s">
        <v>630</v>
      </c>
      <c r="AB54" s="67">
        <v>0.19</v>
      </c>
      <c r="AC54" s="68" t="s">
        <v>631</v>
      </c>
      <c r="AD54" s="515"/>
      <c r="AE54" s="515"/>
      <c r="AF54" s="515"/>
      <c r="AG54" s="515"/>
      <c r="AH54" s="515"/>
      <c r="AI54" s="515"/>
      <c r="AJ54" s="515"/>
      <c r="AK54" s="341"/>
      <c r="AL54" s="341"/>
      <c r="AM54" s="341"/>
      <c r="AN54" s="589"/>
      <c r="AO54" s="590"/>
      <c r="AP54" s="514"/>
      <c r="AQ54" s="341"/>
      <c r="AR54" s="341"/>
      <c r="AS54" s="341"/>
      <c r="AT54" s="341"/>
      <c r="AU54" s="85"/>
      <c r="AV54" s="79"/>
    </row>
    <row r="55" spans="20:48" ht="21.75" thickBot="1">
      <c r="T55" s="56" t="s">
        <v>632</v>
      </c>
      <c r="U55" s="57">
        <v>0.19</v>
      </c>
      <c r="V55" s="58" t="s">
        <v>633</v>
      </c>
      <c r="W55" s="100"/>
      <c r="X55" s="515"/>
      <c r="Y55" s="515"/>
      <c r="Z55" s="515"/>
      <c r="AA55" s="82" t="s">
        <v>634</v>
      </c>
      <c r="AB55" s="83">
        <v>0.19</v>
      </c>
      <c r="AC55" s="84" t="s">
        <v>635</v>
      </c>
      <c r="AD55" s="515"/>
      <c r="AE55" s="515"/>
      <c r="AF55" s="515"/>
      <c r="AG55" s="515"/>
      <c r="AH55" s="515"/>
      <c r="AI55" s="515"/>
      <c r="AJ55" s="515"/>
      <c r="AK55" s="341"/>
      <c r="AL55" s="341"/>
      <c r="AM55" s="341"/>
      <c r="AN55" s="589"/>
      <c r="AO55" s="590"/>
      <c r="AP55" s="514"/>
      <c r="AQ55" s="341"/>
      <c r="AR55" s="341"/>
      <c r="AS55" s="341"/>
      <c r="AT55" s="341"/>
      <c r="AU55" s="85"/>
      <c r="AV55" s="79"/>
    </row>
    <row r="56" spans="20:48" ht="21.75" thickBot="1">
      <c r="T56" s="41" t="s">
        <v>385</v>
      </c>
      <c r="U56" s="94"/>
      <c r="V56" s="105"/>
      <c r="W56" s="100"/>
      <c r="X56" s="515"/>
      <c r="Y56" s="515"/>
      <c r="Z56" s="515"/>
      <c r="AA56" s="44" t="s">
        <v>388</v>
      </c>
      <c r="AB56" s="45"/>
      <c r="AC56" s="46"/>
      <c r="AD56" s="515"/>
      <c r="AE56" s="515"/>
      <c r="AF56" s="515"/>
      <c r="AG56" s="515"/>
      <c r="AH56" s="515"/>
      <c r="AI56" s="515"/>
      <c r="AJ56" s="515"/>
      <c r="AK56" s="341"/>
      <c r="AL56" s="341"/>
      <c r="AM56" s="341"/>
      <c r="AN56" s="589"/>
      <c r="AO56" s="590"/>
      <c r="AP56" s="514"/>
      <c r="AQ56" s="341"/>
      <c r="AR56" s="341"/>
      <c r="AS56" s="341"/>
      <c r="AT56" s="341"/>
      <c r="AU56" s="85"/>
      <c r="AV56" s="79"/>
    </row>
    <row r="57" spans="20:48">
      <c r="T57" s="56" t="s">
        <v>636</v>
      </c>
      <c r="U57" s="57">
        <v>0.18</v>
      </c>
      <c r="V57" s="58" t="s">
        <v>637</v>
      </c>
      <c r="W57" s="100"/>
      <c r="X57" s="515"/>
      <c r="Y57" s="515"/>
      <c r="Z57" s="515"/>
      <c r="AA57" s="59" t="s">
        <v>638</v>
      </c>
      <c r="AB57" s="60">
        <v>0.45</v>
      </c>
      <c r="AC57" s="61" t="s">
        <v>639</v>
      </c>
      <c r="AD57" s="515"/>
      <c r="AE57" s="515"/>
      <c r="AF57" s="515"/>
      <c r="AG57" s="515"/>
      <c r="AH57" s="515"/>
      <c r="AI57" s="515"/>
      <c r="AJ57" s="515"/>
      <c r="AK57" s="341"/>
      <c r="AL57" s="341"/>
      <c r="AM57" s="341"/>
      <c r="AN57" s="589"/>
      <c r="AO57" s="590"/>
      <c r="AP57" s="514"/>
      <c r="AQ57" s="341"/>
      <c r="AR57" s="341"/>
      <c r="AS57" s="341"/>
      <c r="AT57" s="341"/>
      <c r="AU57" s="85"/>
      <c r="AV57" s="79"/>
    </row>
    <row r="58" spans="20:48">
      <c r="T58" s="56" t="s">
        <v>640</v>
      </c>
      <c r="U58" s="57">
        <v>0.18</v>
      </c>
      <c r="V58" s="58" t="s">
        <v>641</v>
      </c>
      <c r="W58" s="100"/>
      <c r="X58" s="515"/>
      <c r="Y58" s="515"/>
      <c r="Z58" s="515"/>
      <c r="AA58" s="66" t="s">
        <v>642</v>
      </c>
      <c r="AB58" s="67">
        <v>0.45</v>
      </c>
      <c r="AC58" s="68" t="s">
        <v>643</v>
      </c>
      <c r="AD58" s="515"/>
      <c r="AE58" s="515"/>
      <c r="AF58" s="515"/>
      <c r="AG58" s="515"/>
      <c r="AH58" s="515"/>
      <c r="AI58" s="515"/>
      <c r="AJ58" s="515"/>
      <c r="AK58" s="341"/>
      <c r="AL58" s="341"/>
      <c r="AM58" s="341"/>
      <c r="AN58" s="589"/>
      <c r="AO58" s="590"/>
      <c r="AP58" s="514"/>
      <c r="AQ58" s="341"/>
      <c r="AR58" s="341"/>
      <c r="AS58" s="341"/>
      <c r="AT58" s="341"/>
      <c r="AU58" s="85"/>
      <c r="AV58" s="79"/>
    </row>
    <row r="59" spans="20:48" ht="21.75" thickBot="1">
      <c r="T59" s="107" t="s">
        <v>644</v>
      </c>
      <c r="U59" s="108">
        <v>0.18</v>
      </c>
      <c r="V59" s="109" t="s">
        <v>645</v>
      </c>
      <c r="W59" s="100"/>
      <c r="X59" s="515"/>
      <c r="Y59" s="515"/>
      <c r="Z59" s="515"/>
      <c r="AA59" s="66" t="s">
        <v>646</v>
      </c>
      <c r="AB59" s="67">
        <v>0.45</v>
      </c>
      <c r="AC59" s="68" t="s">
        <v>647</v>
      </c>
      <c r="AD59" s="515"/>
      <c r="AE59" s="515"/>
      <c r="AF59" s="515"/>
      <c r="AG59" s="515"/>
      <c r="AH59" s="515"/>
      <c r="AI59" s="515"/>
      <c r="AJ59" s="515"/>
      <c r="AK59" s="341"/>
      <c r="AL59" s="341"/>
      <c r="AM59" s="341"/>
      <c r="AN59" s="589"/>
      <c r="AO59" s="590"/>
      <c r="AP59" s="514"/>
      <c r="AQ59" s="341"/>
      <c r="AR59" s="341"/>
      <c r="AS59" s="341"/>
      <c r="AT59" s="341"/>
      <c r="AU59" s="85"/>
      <c r="AV59" s="79"/>
    </row>
    <row r="60" spans="20:48">
      <c r="T60" s="515"/>
      <c r="U60" s="515"/>
      <c r="V60" s="110"/>
      <c r="W60" s="100"/>
      <c r="X60" s="515"/>
      <c r="Y60" s="515"/>
      <c r="Z60" s="515"/>
      <c r="AA60" s="66" t="s">
        <v>648</v>
      </c>
      <c r="AB60" s="67">
        <v>0.45</v>
      </c>
      <c r="AC60" s="68" t="s">
        <v>649</v>
      </c>
      <c r="AD60" s="515"/>
      <c r="AE60" s="515"/>
      <c r="AF60" s="515"/>
      <c r="AG60" s="515"/>
      <c r="AH60" s="515"/>
      <c r="AI60" s="515"/>
      <c r="AJ60" s="515"/>
      <c r="AK60" s="341"/>
      <c r="AL60" s="341"/>
      <c r="AM60" s="341"/>
      <c r="AN60" s="589"/>
      <c r="AO60" s="590"/>
      <c r="AP60" s="514"/>
      <c r="AQ60" s="341"/>
      <c r="AR60" s="341"/>
      <c r="AS60" s="341"/>
      <c r="AT60" s="341"/>
      <c r="AU60" s="85"/>
      <c r="AV60" s="79"/>
    </row>
    <row r="61" spans="20:48">
      <c r="T61" s="515"/>
      <c r="U61" s="515"/>
      <c r="V61" s="110"/>
      <c r="W61" s="100"/>
      <c r="X61" s="515"/>
      <c r="Y61" s="515"/>
      <c r="Z61" s="515"/>
      <c r="AA61" s="66" t="s">
        <v>650</v>
      </c>
      <c r="AB61" s="67">
        <v>0.45</v>
      </c>
      <c r="AC61" s="68" t="s">
        <v>651</v>
      </c>
      <c r="AD61" s="515"/>
      <c r="AE61" s="515"/>
      <c r="AF61" s="515"/>
      <c r="AG61" s="515"/>
      <c r="AH61" s="515"/>
      <c r="AI61" s="515"/>
      <c r="AJ61" s="515"/>
      <c r="AK61" s="341"/>
      <c r="AL61" s="341"/>
      <c r="AM61" s="341"/>
      <c r="AN61" s="589"/>
      <c r="AO61" s="590"/>
      <c r="AP61" s="514"/>
      <c r="AQ61" s="341"/>
      <c r="AR61" s="341"/>
      <c r="AS61" s="341"/>
      <c r="AT61" s="341"/>
      <c r="AU61" s="85"/>
      <c r="AV61" s="79"/>
    </row>
    <row r="62" spans="20:48">
      <c r="T62" s="515"/>
      <c r="U62" s="515"/>
      <c r="V62" s="110"/>
      <c r="W62" s="515"/>
      <c r="X62" s="515"/>
      <c r="Y62" s="515"/>
      <c r="Z62" s="515"/>
      <c r="AA62" s="66" t="s">
        <v>652</v>
      </c>
      <c r="AB62" s="67">
        <v>0.46</v>
      </c>
      <c r="AC62" s="68" t="s">
        <v>653</v>
      </c>
      <c r="AD62" s="515"/>
      <c r="AE62" s="515"/>
      <c r="AF62" s="515"/>
      <c r="AG62" s="515"/>
      <c r="AH62" s="515"/>
      <c r="AI62" s="515"/>
      <c r="AJ62" s="515"/>
      <c r="AK62" s="341"/>
      <c r="AL62" s="341"/>
      <c r="AM62" s="341"/>
      <c r="AN62" s="589"/>
      <c r="AO62" s="590"/>
      <c r="AP62" s="514"/>
      <c r="AQ62" s="341"/>
      <c r="AR62" s="341"/>
      <c r="AS62" s="341"/>
      <c r="AT62" s="341"/>
      <c r="AU62" s="85"/>
      <c r="AV62" s="79"/>
    </row>
    <row r="63" spans="20:48">
      <c r="T63" s="515"/>
      <c r="U63" s="515"/>
      <c r="V63" s="110"/>
      <c r="W63" s="515"/>
      <c r="X63" s="515"/>
      <c r="Y63" s="515"/>
      <c r="Z63" s="515"/>
      <c r="AA63" s="66" t="s">
        <v>650</v>
      </c>
      <c r="AB63" s="67">
        <v>0.45</v>
      </c>
      <c r="AC63" s="68" t="s">
        <v>654</v>
      </c>
      <c r="AD63" s="515"/>
      <c r="AE63" s="515"/>
      <c r="AF63" s="515"/>
      <c r="AG63" s="515"/>
      <c r="AH63" s="515"/>
      <c r="AI63" s="515"/>
      <c r="AJ63" s="515"/>
      <c r="AK63" s="341"/>
      <c r="AL63" s="341"/>
      <c r="AM63" s="341"/>
      <c r="AN63" s="589"/>
      <c r="AO63" s="590"/>
      <c r="AP63" s="514"/>
      <c r="AQ63" s="341"/>
      <c r="AR63" s="341"/>
      <c r="AS63" s="341"/>
      <c r="AT63" s="341"/>
      <c r="AU63" s="85"/>
      <c r="AV63" s="79"/>
    </row>
    <row r="64" spans="20:48">
      <c r="T64" s="515"/>
      <c r="U64" s="515"/>
      <c r="V64" s="110"/>
      <c r="W64" s="515"/>
      <c r="X64" s="515"/>
      <c r="Y64" s="515"/>
      <c r="Z64" s="515"/>
      <c r="AA64" s="66" t="s">
        <v>655</v>
      </c>
      <c r="AB64" s="67">
        <v>0.42</v>
      </c>
      <c r="AC64" s="68" t="s">
        <v>656</v>
      </c>
      <c r="AD64" s="515"/>
      <c r="AE64" s="515"/>
      <c r="AF64" s="515"/>
      <c r="AG64" s="515"/>
      <c r="AH64" s="515"/>
      <c r="AI64" s="515"/>
      <c r="AJ64" s="515"/>
      <c r="AK64" s="341"/>
      <c r="AL64" s="341"/>
      <c r="AM64" s="341"/>
      <c r="AN64" s="589"/>
      <c r="AO64" s="590"/>
      <c r="AP64" s="514"/>
      <c r="AQ64" s="341"/>
      <c r="AR64" s="341"/>
      <c r="AS64" s="341"/>
      <c r="AT64" s="341"/>
      <c r="AU64" s="85"/>
      <c r="AV64" s="79"/>
    </row>
    <row r="65" spans="22:48" ht="21.75" thickBot="1">
      <c r="V65" s="110"/>
      <c r="W65" s="515"/>
      <c r="X65" s="515"/>
      <c r="Y65" s="515"/>
      <c r="Z65" s="515"/>
      <c r="AA65" s="111" t="s">
        <v>657</v>
      </c>
      <c r="AB65" s="112">
        <v>0.42</v>
      </c>
      <c r="AC65" s="113" t="s">
        <v>658</v>
      </c>
      <c r="AD65" s="515"/>
      <c r="AE65" s="515"/>
      <c r="AF65" s="515"/>
      <c r="AG65" s="515"/>
      <c r="AH65" s="515"/>
      <c r="AI65" s="515"/>
      <c r="AJ65" s="515"/>
      <c r="AK65" s="341"/>
      <c r="AL65" s="341"/>
      <c r="AM65" s="341"/>
      <c r="AN65" s="589"/>
      <c r="AO65" s="590"/>
      <c r="AP65" s="514"/>
      <c r="AQ65" s="341"/>
      <c r="AR65" s="341"/>
      <c r="AS65" s="341"/>
      <c r="AT65" s="341"/>
      <c r="AU65" s="85"/>
      <c r="AV65" s="79"/>
    </row>
    <row r="66" spans="22:48">
      <c r="V66" s="110"/>
      <c r="W66" s="515"/>
      <c r="X66" s="515"/>
      <c r="Y66" s="515"/>
      <c r="Z66" s="515"/>
      <c r="AA66" s="515"/>
      <c r="AB66" s="515"/>
      <c r="AC66" s="515"/>
      <c r="AD66" s="515"/>
      <c r="AE66" s="515"/>
      <c r="AF66" s="515"/>
      <c r="AG66" s="515"/>
      <c r="AH66" s="515"/>
      <c r="AI66" s="515"/>
      <c r="AJ66" s="515"/>
      <c r="AK66" s="341"/>
      <c r="AL66" s="341"/>
      <c r="AM66" s="341"/>
      <c r="AN66" s="589"/>
      <c r="AO66" s="590"/>
      <c r="AP66" s="514"/>
      <c r="AQ66" s="341"/>
      <c r="AR66" s="341"/>
      <c r="AS66" s="341"/>
      <c r="AT66" s="341"/>
      <c r="AU66" s="85"/>
      <c r="AV66" s="79"/>
    </row>
    <row r="67" spans="22:48">
      <c r="W67" s="515"/>
      <c r="X67" s="515"/>
      <c r="Y67" s="515"/>
      <c r="Z67" s="515"/>
      <c r="AA67" s="515"/>
      <c r="AB67" s="515"/>
      <c r="AC67" s="515"/>
      <c r="AD67" s="515"/>
      <c r="AE67" s="515"/>
      <c r="AF67" s="515"/>
      <c r="AG67" s="515"/>
      <c r="AH67" s="515"/>
      <c r="AI67" s="515"/>
      <c r="AJ67" s="515"/>
      <c r="AK67" s="341"/>
      <c r="AL67" s="341"/>
      <c r="AM67" s="341"/>
      <c r="AN67" s="589"/>
      <c r="AO67" s="590"/>
      <c r="AP67" s="514"/>
      <c r="AQ67" s="341"/>
      <c r="AR67" s="341"/>
      <c r="AS67" s="341"/>
      <c r="AT67" s="341"/>
      <c r="AU67" s="85"/>
      <c r="AV67" s="79"/>
    </row>
    <row r="68" spans="22:48">
      <c r="W68" s="515"/>
      <c r="X68" s="515"/>
      <c r="Y68" s="515"/>
      <c r="Z68" s="515"/>
      <c r="AA68" s="515"/>
      <c r="AB68" s="515"/>
      <c r="AC68" s="515"/>
      <c r="AD68" s="515"/>
      <c r="AE68" s="515"/>
      <c r="AF68" s="515"/>
      <c r="AG68" s="515"/>
      <c r="AH68" s="515"/>
      <c r="AI68" s="515"/>
      <c r="AJ68" s="515"/>
      <c r="AK68" s="341"/>
      <c r="AL68" s="341"/>
      <c r="AM68" s="341"/>
      <c r="AN68" s="589"/>
      <c r="AO68" s="590"/>
      <c r="AP68" s="514"/>
      <c r="AQ68" s="341"/>
      <c r="AR68" s="341"/>
      <c r="AS68" s="341"/>
      <c r="AT68" s="341"/>
      <c r="AU68" s="85"/>
      <c r="AV68" s="79"/>
    </row>
    <row r="69" spans="22:48">
      <c r="W69" s="515"/>
      <c r="X69" s="515"/>
      <c r="Y69" s="515"/>
      <c r="Z69" s="515"/>
      <c r="AA69" s="515"/>
      <c r="AB69" s="515"/>
      <c r="AC69" s="515"/>
      <c r="AD69" s="515"/>
      <c r="AE69" s="515"/>
      <c r="AF69" s="515"/>
      <c r="AG69" s="515"/>
      <c r="AH69" s="515"/>
      <c r="AI69" s="515"/>
      <c r="AJ69" s="515"/>
      <c r="AK69" s="341"/>
      <c r="AL69" s="341"/>
      <c r="AM69" s="341"/>
      <c r="AN69" s="589"/>
      <c r="AO69" s="590"/>
      <c r="AP69" s="514"/>
      <c r="AQ69" s="341"/>
      <c r="AR69" s="341"/>
      <c r="AS69" s="341"/>
      <c r="AT69" s="341"/>
      <c r="AU69" s="85"/>
      <c r="AV69" s="79"/>
    </row>
    <row r="70" spans="22:48">
      <c r="W70" s="515"/>
      <c r="X70" s="515"/>
      <c r="Y70" s="515"/>
      <c r="Z70" s="515"/>
      <c r="AA70" s="515"/>
      <c r="AB70" s="515"/>
      <c r="AC70" s="515"/>
      <c r="AD70" s="515"/>
      <c r="AE70" s="515"/>
      <c r="AF70" s="515"/>
      <c r="AG70" s="515"/>
      <c r="AH70" s="515"/>
      <c r="AI70" s="515"/>
      <c r="AJ70" s="515"/>
      <c r="AK70" s="341"/>
      <c r="AL70" s="341"/>
      <c r="AM70" s="341"/>
      <c r="AN70" s="75"/>
      <c r="AO70" s="114"/>
      <c r="AP70" s="115"/>
      <c r="AQ70" s="341"/>
      <c r="AR70" s="341"/>
      <c r="AS70" s="341"/>
      <c r="AT70" s="341"/>
      <c r="AU70" s="341"/>
      <c r="AV70" s="79"/>
    </row>
  </sheetData>
  <mergeCells count="55">
    <mergeCell ref="AA1:AC1"/>
    <mergeCell ref="T1:V1"/>
    <mergeCell ref="C1:E1"/>
    <mergeCell ref="B3:B6"/>
    <mergeCell ref="B7:B9"/>
    <mergeCell ref="H1:J1"/>
    <mergeCell ref="M1:O1"/>
    <mergeCell ref="AN24:AO24"/>
    <mergeCell ref="AH1:AJ1"/>
    <mergeCell ref="AN12:AO12"/>
    <mergeCell ref="AN13:AO13"/>
    <mergeCell ref="AN14:AO14"/>
    <mergeCell ref="AN15:AO15"/>
    <mergeCell ref="AN16:AO16"/>
    <mergeCell ref="AN17:AO17"/>
    <mergeCell ref="AN18:AO18"/>
    <mergeCell ref="AN20:AO20"/>
    <mergeCell ref="AN21:AO21"/>
    <mergeCell ref="AN22:AO22"/>
    <mergeCell ref="AN42:AO42"/>
    <mergeCell ref="AN25:AO25"/>
    <mergeCell ref="AN26:AO26"/>
    <mergeCell ref="AN31:AO31"/>
    <mergeCell ref="AN32:AO32"/>
    <mergeCell ref="AN33:AO33"/>
    <mergeCell ref="AN35:AO35"/>
    <mergeCell ref="AN36:AO36"/>
    <mergeCell ref="AN37:AO37"/>
    <mergeCell ref="AN39:AO39"/>
    <mergeCell ref="AN40:AO40"/>
    <mergeCell ref="AN41:AO41"/>
    <mergeCell ref="AN57:AO57"/>
    <mergeCell ref="AN44:AO44"/>
    <mergeCell ref="AN45:AO45"/>
    <mergeCell ref="AN47:AO47"/>
    <mergeCell ref="AN49:AO49"/>
    <mergeCell ref="AN50:AO50"/>
    <mergeCell ref="AN51:AO51"/>
    <mergeCell ref="AN52:AO52"/>
    <mergeCell ref="AN53:AO53"/>
    <mergeCell ref="AN54:AO54"/>
    <mergeCell ref="AN55:AO55"/>
    <mergeCell ref="AN56:AO56"/>
    <mergeCell ref="AN69:AO69"/>
    <mergeCell ref="AN58:AO58"/>
    <mergeCell ref="AN59:AO59"/>
    <mergeCell ref="AN60:AO60"/>
    <mergeCell ref="AN61:AO61"/>
    <mergeCell ref="AN62:AO62"/>
    <mergeCell ref="AN63:AO63"/>
    <mergeCell ref="AN64:AO64"/>
    <mergeCell ref="AN65:AO65"/>
    <mergeCell ref="AN66:AO66"/>
    <mergeCell ref="AN67:AO67"/>
    <mergeCell ref="AN68:AO68"/>
  </mergeCells>
  <phoneticPr fontId="0" type="noConversion"/>
  <dataValidations count="1">
    <dataValidation type="list" allowBlank="1" showInputMessage="1" showErrorMessage="1" sqref="AH3" xr:uid="{00000000-0002-0000-0400-000000000000}">
      <formula1>Cabernet</formula1>
    </dataValidation>
  </dataValidations>
  <pageMargins left="0.75" right="0.75" top="1" bottom="1" header="0" footer="0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09"/>
  <sheetViews>
    <sheetView topLeftCell="H1" zoomScale="80" zoomScaleNormal="80" workbookViewId="0">
      <selection activeCell="P1" sqref="P1:P35"/>
    </sheetView>
  </sheetViews>
  <sheetFormatPr defaultColWidth="9.140625" defaultRowHeight="12.75"/>
  <cols>
    <col min="1" max="1" width="13.5703125" style="6" bestFit="1" customWidth="1"/>
    <col min="2" max="2" width="9.140625" style="6"/>
    <col min="3" max="3" width="44" style="6" bestFit="1" customWidth="1"/>
    <col min="4" max="4" width="10.28515625" style="6" customWidth="1"/>
    <col min="5" max="5" width="9.7109375" style="6" bestFit="1" customWidth="1"/>
    <col min="6" max="6" width="9.140625" style="6"/>
    <col min="7" max="7" width="13.5703125" style="6" bestFit="1" customWidth="1"/>
    <col min="8" max="8" width="32.85546875" style="6" bestFit="1" customWidth="1"/>
    <col min="9" max="9" width="22.42578125" style="6" bestFit="1" customWidth="1"/>
    <col min="10" max="10" width="31.5703125" style="6" bestFit="1" customWidth="1"/>
    <col min="11" max="11" width="27" style="6" bestFit="1" customWidth="1"/>
    <col min="12" max="12" width="30.7109375" style="6" bestFit="1" customWidth="1"/>
    <col min="13" max="13" width="39.85546875" style="6" bestFit="1" customWidth="1"/>
    <col min="14" max="14" width="18.140625" style="6" bestFit="1" customWidth="1"/>
    <col min="15" max="15" width="18.42578125" style="6" bestFit="1" customWidth="1"/>
    <col min="16" max="16" width="36.5703125" style="6" bestFit="1" customWidth="1"/>
    <col min="17" max="17" width="18.5703125" style="6" bestFit="1" customWidth="1"/>
    <col min="18" max="18" width="22" style="6" bestFit="1" customWidth="1"/>
    <col min="19" max="16384" width="9.140625" style="6"/>
  </cols>
  <sheetData>
    <row r="1" spans="1:17" ht="13.5" thickBot="1">
      <c r="A1" s="119" t="s">
        <v>28</v>
      </c>
      <c r="B1" s="9"/>
      <c r="C1" s="610" t="s">
        <v>337</v>
      </c>
      <c r="D1" s="611"/>
      <c r="E1" s="612"/>
      <c r="G1" s="120" t="s">
        <v>659</v>
      </c>
      <c r="H1" s="342" t="s">
        <v>344</v>
      </c>
      <c r="I1" s="342" t="s">
        <v>351</v>
      </c>
      <c r="J1" s="342" t="s">
        <v>29</v>
      </c>
      <c r="K1" s="342" t="s">
        <v>660</v>
      </c>
      <c r="L1" s="342" t="s">
        <v>661</v>
      </c>
      <c r="M1" s="116" t="s">
        <v>662</v>
      </c>
      <c r="N1" s="342" t="s">
        <v>663</v>
      </c>
      <c r="O1" s="342" t="s">
        <v>385</v>
      </c>
      <c r="P1" s="116" t="s">
        <v>30</v>
      </c>
    </row>
    <row r="2" spans="1:17" ht="13.5" thickBot="1">
      <c r="A2" s="121" t="s">
        <v>344</v>
      </c>
      <c r="B2" s="9"/>
      <c r="C2" s="121" t="s">
        <v>345</v>
      </c>
      <c r="D2" s="121" t="s">
        <v>14</v>
      </c>
      <c r="E2" s="122" t="s">
        <v>46</v>
      </c>
      <c r="G2" s="382" t="s">
        <v>344</v>
      </c>
      <c r="H2" s="117" t="s">
        <v>19</v>
      </c>
      <c r="I2" s="123" t="s">
        <v>19</v>
      </c>
      <c r="J2" s="123" t="s">
        <v>19</v>
      </c>
      <c r="K2" s="123" t="s">
        <v>19</v>
      </c>
      <c r="L2" s="372" t="s">
        <v>19</v>
      </c>
      <c r="M2" s="123" t="s">
        <v>19</v>
      </c>
      <c r="N2" s="354" t="s">
        <v>19</v>
      </c>
      <c r="O2" s="354" t="s">
        <v>19</v>
      </c>
      <c r="P2" s="372" t="s">
        <v>19</v>
      </c>
    </row>
    <row r="3" spans="1:17" ht="13.5" thickBot="1">
      <c r="A3" s="121" t="s">
        <v>351</v>
      </c>
      <c r="B3" s="9"/>
      <c r="C3" s="124" t="s">
        <v>344</v>
      </c>
      <c r="D3" s="125"/>
      <c r="E3" s="126"/>
      <c r="G3" s="383" t="s">
        <v>351</v>
      </c>
      <c r="H3" s="123" t="s">
        <v>664</v>
      </c>
      <c r="I3" s="123" t="s">
        <v>439</v>
      </c>
      <c r="J3" s="123" t="s">
        <v>487</v>
      </c>
      <c r="K3" s="123" t="s">
        <v>562</v>
      </c>
      <c r="L3" s="312" t="s">
        <v>665</v>
      </c>
      <c r="M3" s="123" t="s">
        <v>666</v>
      </c>
      <c r="N3" s="354" t="s">
        <v>536</v>
      </c>
      <c r="O3" s="354" t="s">
        <v>636</v>
      </c>
      <c r="P3" s="123" t="s">
        <v>667</v>
      </c>
    </row>
    <row r="4" spans="1:17" ht="13.5" thickBot="1">
      <c r="A4" s="121" t="s">
        <v>29</v>
      </c>
      <c r="B4" s="9"/>
      <c r="C4" s="258" t="s">
        <v>19</v>
      </c>
      <c r="D4" s="259">
        <v>0</v>
      </c>
      <c r="E4" s="260" t="s">
        <v>19</v>
      </c>
      <c r="G4" s="383" t="s">
        <v>29</v>
      </c>
      <c r="H4" s="123" t="s">
        <v>365</v>
      </c>
      <c r="I4" s="123" t="s">
        <v>445</v>
      </c>
      <c r="J4" s="123" t="s">
        <v>493</v>
      </c>
      <c r="K4" s="123" t="s">
        <v>568</v>
      </c>
      <c r="L4" s="312" t="s">
        <v>668</v>
      </c>
      <c r="M4" s="123" t="s">
        <v>669</v>
      </c>
      <c r="N4" s="354" t="s">
        <v>542</v>
      </c>
      <c r="O4" s="354" t="s">
        <v>640</v>
      </c>
      <c r="P4" s="123" t="s">
        <v>670</v>
      </c>
    </row>
    <row r="5" spans="1:17" ht="13.5" thickBot="1">
      <c r="A5" s="121" t="s">
        <v>671</v>
      </c>
      <c r="B5" s="9"/>
      <c r="C5" s="117" t="s">
        <v>664</v>
      </c>
      <c r="D5" s="127">
        <v>0.21</v>
      </c>
      <c r="E5" s="128" t="s">
        <v>355</v>
      </c>
      <c r="G5" s="383" t="s">
        <v>660</v>
      </c>
      <c r="H5" s="123" t="s">
        <v>377</v>
      </c>
      <c r="I5" s="123" t="s">
        <v>452</v>
      </c>
      <c r="J5" s="123" t="s">
        <v>499</v>
      </c>
      <c r="K5" s="123" t="s">
        <v>572</v>
      </c>
      <c r="L5" s="312" t="s">
        <v>672</v>
      </c>
      <c r="M5" s="123" t="s">
        <v>673</v>
      </c>
      <c r="N5" s="354" t="s">
        <v>546</v>
      </c>
      <c r="O5" s="354" t="s">
        <v>644</v>
      </c>
      <c r="P5" s="123" t="s">
        <v>674</v>
      </c>
    </row>
    <row r="6" spans="1:17" ht="13.5" thickBot="1">
      <c r="A6" s="121" t="s">
        <v>376</v>
      </c>
      <c r="B6" s="9"/>
      <c r="C6" s="117" t="s">
        <v>365</v>
      </c>
      <c r="D6" s="127">
        <v>0.27</v>
      </c>
      <c r="E6" s="129" t="s">
        <v>366</v>
      </c>
      <c r="G6" s="383" t="s">
        <v>675</v>
      </c>
      <c r="H6" s="123" t="s">
        <v>386</v>
      </c>
      <c r="I6" s="123" t="s">
        <v>458</v>
      </c>
      <c r="J6" s="123" t="s">
        <v>505</v>
      </c>
      <c r="K6" s="123" t="s">
        <v>578</v>
      </c>
      <c r="L6" s="312" t="s">
        <v>676</v>
      </c>
      <c r="M6" s="123" t="s">
        <v>677</v>
      </c>
      <c r="N6" s="354" t="s">
        <v>552</v>
      </c>
      <c r="O6" s="267"/>
      <c r="P6" s="123" t="s">
        <v>678</v>
      </c>
    </row>
    <row r="7" spans="1:17" ht="13.5" thickBot="1">
      <c r="A7" s="121" t="s">
        <v>385</v>
      </c>
      <c r="B7" s="9"/>
      <c r="C7" s="117" t="s">
        <v>377</v>
      </c>
      <c r="D7" s="127">
        <v>0.21</v>
      </c>
      <c r="E7" s="129" t="s">
        <v>378</v>
      </c>
      <c r="G7" s="383" t="s">
        <v>679</v>
      </c>
      <c r="H7" s="123" t="s">
        <v>394</v>
      </c>
      <c r="I7" s="123" t="s">
        <v>462</v>
      </c>
      <c r="J7" s="123" t="s">
        <v>516</v>
      </c>
      <c r="K7" s="123" t="s">
        <v>584</v>
      </c>
      <c r="L7" s="312" t="s">
        <v>680</v>
      </c>
      <c r="M7" s="123" t="s">
        <v>681</v>
      </c>
      <c r="N7" s="268"/>
      <c r="O7" s="267"/>
      <c r="P7" s="123" t="s">
        <v>682</v>
      </c>
    </row>
    <row r="8" spans="1:17" ht="13.5" thickBot="1">
      <c r="A8" s="121" t="s">
        <v>393</v>
      </c>
      <c r="B8" s="9"/>
      <c r="C8" s="117" t="s">
        <v>386</v>
      </c>
      <c r="D8" s="127">
        <v>0.21</v>
      </c>
      <c r="E8" s="129" t="s">
        <v>387</v>
      </c>
      <c r="G8" s="383" t="s">
        <v>663</v>
      </c>
      <c r="H8" s="123" t="s">
        <v>401</v>
      </c>
      <c r="I8" s="123" t="s">
        <v>469</v>
      </c>
      <c r="J8" s="123" t="s">
        <v>520</v>
      </c>
      <c r="K8" s="127" t="s">
        <v>590</v>
      </c>
      <c r="L8" s="386"/>
      <c r="M8" s="123" t="s">
        <v>683</v>
      </c>
      <c r="N8" s="268"/>
      <c r="O8" s="267"/>
      <c r="P8" s="123" t="s">
        <v>598</v>
      </c>
    </row>
    <row r="9" spans="1:17" ht="13.5" thickBot="1">
      <c r="A9" s="121"/>
      <c r="B9" s="9"/>
      <c r="C9" s="117" t="s">
        <v>394</v>
      </c>
      <c r="D9" s="127">
        <v>0.21</v>
      </c>
      <c r="E9" s="129" t="s">
        <v>395</v>
      </c>
      <c r="F9" s="330"/>
      <c r="G9" s="383" t="s">
        <v>385</v>
      </c>
      <c r="H9" s="123" t="s">
        <v>407</v>
      </c>
      <c r="I9" s="123" t="s">
        <v>476</v>
      </c>
      <c r="J9" s="123" t="s">
        <v>526</v>
      </c>
      <c r="K9" s="265"/>
      <c r="L9" s="265"/>
      <c r="M9" s="123" t="s">
        <v>684</v>
      </c>
      <c r="N9" s="268"/>
      <c r="O9" s="267"/>
      <c r="P9" s="123" t="s">
        <v>602</v>
      </c>
    </row>
    <row r="10" spans="1:17" ht="13.5" thickBot="1">
      <c r="A10" s="9"/>
      <c r="B10" s="9"/>
      <c r="C10" s="117" t="s">
        <v>685</v>
      </c>
      <c r="D10" s="127">
        <v>0.19</v>
      </c>
      <c r="E10" s="129" t="s">
        <v>402</v>
      </c>
      <c r="G10" s="383" t="s">
        <v>686</v>
      </c>
      <c r="H10" s="123" t="s">
        <v>413</v>
      </c>
      <c r="I10" s="130"/>
      <c r="J10" s="130"/>
      <c r="K10" s="130"/>
      <c r="L10" s="130"/>
      <c r="M10" s="123" t="s">
        <v>687</v>
      </c>
      <c r="N10" s="268"/>
      <c r="O10" s="267"/>
      <c r="P10" s="123" t="s">
        <v>608</v>
      </c>
    </row>
    <row r="11" spans="1:17">
      <c r="A11" s="9"/>
      <c r="B11" s="9"/>
      <c r="C11" s="117" t="s">
        <v>407</v>
      </c>
      <c r="D11" s="127">
        <v>0.25</v>
      </c>
      <c r="E11" s="129" t="s">
        <v>408</v>
      </c>
      <c r="G11" s="384"/>
      <c r="H11" s="123" t="s">
        <v>417</v>
      </c>
      <c r="I11" s="130"/>
      <c r="J11" s="130"/>
      <c r="K11" s="130"/>
      <c r="L11" s="130"/>
      <c r="M11" s="385"/>
      <c r="N11" s="267"/>
      <c r="O11" s="267"/>
      <c r="P11" s="123" t="s">
        <v>612</v>
      </c>
    </row>
    <row r="12" spans="1:17" ht="13.5" thickBot="1">
      <c r="A12" s="9"/>
      <c r="B12" s="9"/>
      <c r="C12" s="117" t="s">
        <v>413</v>
      </c>
      <c r="D12" s="127">
        <v>0.3</v>
      </c>
      <c r="E12" s="129" t="s">
        <v>414</v>
      </c>
      <c r="G12" s="131"/>
      <c r="H12" s="123" t="s">
        <v>423</v>
      </c>
      <c r="I12" s="130"/>
      <c r="J12" s="130"/>
      <c r="K12" s="130"/>
      <c r="L12" s="130"/>
      <c r="M12" s="130"/>
      <c r="N12" s="267"/>
      <c r="O12" s="267"/>
      <c r="P12" s="123" t="s">
        <v>688</v>
      </c>
    </row>
    <row r="13" spans="1:17" ht="13.5" thickBot="1">
      <c r="A13" s="9"/>
      <c r="B13" s="9"/>
      <c r="C13" s="117" t="s">
        <v>417</v>
      </c>
      <c r="D13" s="127">
        <v>0.33</v>
      </c>
      <c r="E13" s="129" t="s">
        <v>418</v>
      </c>
      <c r="G13" s="130"/>
      <c r="H13" s="123" t="s">
        <v>427</v>
      </c>
      <c r="I13" s="132"/>
      <c r="J13" s="132"/>
      <c r="K13" s="132"/>
      <c r="L13" s="132"/>
      <c r="M13" s="132"/>
      <c r="N13" s="269"/>
      <c r="O13" s="269"/>
      <c r="P13" s="123" t="s">
        <v>689</v>
      </c>
      <c r="Q13" s="130"/>
    </row>
    <row r="14" spans="1:17">
      <c r="A14" s="9"/>
      <c r="B14" s="9"/>
      <c r="C14" s="117" t="s">
        <v>423</v>
      </c>
      <c r="D14" s="127">
        <v>0.33</v>
      </c>
      <c r="E14" s="129" t="s">
        <v>424</v>
      </c>
      <c r="G14" s="130"/>
      <c r="H14" s="123"/>
      <c r="I14" s="130"/>
      <c r="J14" s="130"/>
      <c r="K14" s="130"/>
      <c r="L14" s="130"/>
      <c r="M14" s="130"/>
      <c r="N14" s="130"/>
      <c r="P14" s="123" t="s">
        <v>690</v>
      </c>
      <c r="Q14" s="130"/>
    </row>
    <row r="15" spans="1:17" ht="13.5" thickBot="1">
      <c r="A15" s="9"/>
      <c r="B15" s="9"/>
      <c r="C15" s="117" t="s">
        <v>427</v>
      </c>
      <c r="D15" s="127">
        <v>0.3</v>
      </c>
      <c r="E15" s="129" t="s">
        <v>428</v>
      </c>
      <c r="H15" s="130"/>
      <c r="I15" s="130"/>
      <c r="J15" s="130"/>
      <c r="K15" s="130"/>
      <c r="L15" s="130"/>
      <c r="M15" s="130"/>
      <c r="N15" s="130"/>
      <c r="P15" s="123" t="s">
        <v>691</v>
      </c>
    </row>
    <row r="16" spans="1:17" ht="13.5" thickBot="1">
      <c r="A16" s="9"/>
      <c r="B16" s="9"/>
      <c r="C16" s="124" t="s">
        <v>692</v>
      </c>
      <c r="D16" s="125"/>
      <c r="E16" s="126"/>
      <c r="P16" s="123" t="s">
        <v>693</v>
      </c>
    </row>
    <row r="17" spans="1:16">
      <c r="A17" s="9"/>
      <c r="B17" s="9"/>
      <c r="C17" s="258" t="s">
        <v>19</v>
      </c>
      <c r="D17" s="259">
        <v>0</v>
      </c>
      <c r="E17" s="260" t="s">
        <v>19</v>
      </c>
      <c r="H17" s="123" t="s">
        <v>694</v>
      </c>
      <c r="P17" s="123" t="s">
        <v>620</v>
      </c>
    </row>
    <row r="18" spans="1:16" ht="13.5" thickBot="1">
      <c r="A18" s="9"/>
      <c r="B18" s="9"/>
      <c r="C18" s="117" t="s">
        <v>439</v>
      </c>
      <c r="D18" s="127">
        <v>0.3</v>
      </c>
      <c r="E18" s="129" t="s">
        <v>440</v>
      </c>
      <c r="H18" s="123"/>
      <c r="P18" s="123" t="s">
        <v>695</v>
      </c>
    </row>
    <row r="19" spans="1:16" ht="13.5" thickBot="1">
      <c r="A19" s="9"/>
      <c r="B19" s="9"/>
      <c r="C19" s="117" t="s">
        <v>445</v>
      </c>
      <c r="D19" s="127">
        <v>0.23</v>
      </c>
      <c r="E19" s="129" t="s">
        <v>446</v>
      </c>
      <c r="F19" s="330"/>
      <c r="J19" s="238"/>
      <c r="K19" s="239" t="s">
        <v>696</v>
      </c>
      <c r="L19" s="130"/>
      <c r="M19" s="130"/>
      <c r="N19" s="130"/>
      <c r="P19" s="123" t="s">
        <v>624</v>
      </c>
    </row>
    <row r="20" spans="1:16">
      <c r="A20" s="9"/>
      <c r="B20" s="9"/>
      <c r="C20" s="117" t="s">
        <v>452</v>
      </c>
      <c r="D20" s="127">
        <v>0.23</v>
      </c>
      <c r="E20" s="129" t="s">
        <v>453</v>
      </c>
      <c r="F20" s="330"/>
      <c r="P20" s="123" t="s">
        <v>697</v>
      </c>
    </row>
    <row r="21" spans="1:16">
      <c r="A21" s="9"/>
      <c r="B21" s="9"/>
      <c r="C21" s="117" t="s">
        <v>458</v>
      </c>
      <c r="D21" s="127">
        <v>0.23</v>
      </c>
      <c r="E21" s="129" t="s">
        <v>459</v>
      </c>
      <c r="F21" s="330"/>
      <c r="P21" s="123" t="s">
        <v>628</v>
      </c>
    </row>
    <row r="22" spans="1:16">
      <c r="A22" s="9"/>
      <c r="B22" s="9"/>
      <c r="C22" s="117" t="s">
        <v>462</v>
      </c>
      <c r="D22" s="127">
        <v>0.19</v>
      </c>
      <c r="E22" s="129" t="s">
        <v>463</v>
      </c>
      <c r="F22" s="330"/>
      <c r="P22" s="123" t="s">
        <v>698</v>
      </c>
    </row>
    <row r="23" spans="1:16">
      <c r="A23" s="9"/>
      <c r="B23" s="9"/>
      <c r="C23" s="117" t="s">
        <v>699</v>
      </c>
      <c r="D23" s="127">
        <v>0.5</v>
      </c>
      <c r="E23" s="129" t="s">
        <v>700</v>
      </c>
      <c r="F23" s="330"/>
      <c r="P23" s="123" t="s">
        <v>701</v>
      </c>
    </row>
    <row r="24" spans="1:16">
      <c r="A24" s="9"/>
      <c r="B24" s="9"/>
      <c r="C24" s="117" t="s">
        <v>702</v>
      </c>
      <c r="D24" s="127">
        <v>0.5</v>
      </c>
      <c r="E24" s="129" t="s">
        <v>470</v>
      </c>
      <c r="F24" s="330"/>
      <c r="P24" s="123" t="s">
        <v>703</v>
      </c>
    </row>
    <row r="25" spans="1:16">
      <c r="A25" s="9"/>
      <c r="B25" s="9"/>
      <c r="C25" s="117" t="s">
        <v>704</v>
      </c>
      <c r="D25" s="127">
        <v>0.45</v>
      </c>
      <c r="E25" s="129"/>
      <c r="F25" s="330"/>
      <c r="P25" s="123" t="s">
        <v>705</v>
      </c>
    </row>
    <row r="26" spans="1:16">
      <c r="A26" s="9"/>
      <c r="B26" s="9"/>
      <c r="C26" s="117" t="s">
        <v>706</v>
      </c>
      <c r="D26" s="127">
        <v>0.5</v>
      </c>
      <c r="E26" s="129" t="s">
        <v>707</v>
      </c>
      <c r="P26" s="312" t="s">
        <v>708</v>
      </c>
    </row>
    <row r="27" spans="1:16" ht="13.5" thickBot="1">
      <c r="A27" s="9"/>
      <c r="B27" s="9"/>
      <c r="C27" s="117" t="s">
        <v>476</v>
      </c>
      <c r="D27" s="127">
        <v>0.4</v>
      </c>
      <c r="E27" s="129" t="s">
        <v>477</v>
      </c>
      <c r="P27" s="123" t="s">
        <v>709</v>
      </c>
    </row>
    <row r="28" spans="1:16" ht="13.5" thickBot="1">
      <c r="A28" s="9"/>
      <c r="B28" s="9"/>
      <c r="C28" s="124" t="s">
        <v>710</v>
      </c>
      <c r="D28" s="133"/>
      <c r="E28" s="134"/>
      <c r="P28" s="123" t="s">
        <v>711</v>
      </c>
    </row>
    <row r="29" spans="1:16">
      <c r="A29" s="9"/>
      <c r="B29" s="9"/>
      <c r="C29" s="258" t="s">
        <v>19</v>
      </c>
      <c r="D29" s="261">
        <v>0</v>
      </c>
      <c r="E29" s="262"/>
      <c r="F29" s="330"/>
      <c r="P29" s="123" t="s">
        <v>712</v>
      </c>
    </row>
    <row r="30" spans="1:16">
      <c r="A30" s="9"/>
      <c r="B30" s="9"/>
      <c r="C30" s="117" t="s">
        <v>487</v>
      </c>
      <c r="D30" s="127">
        <v>0.3</v>
      </c>
      <c r="E30" s="129" t="s">
        <v>488</v>
      </c>
      <c r="F30" s="330"/>
      <c r="P30" s="312" t="s">
        <v>713</v>
      </c>
    </row>
    <row r="31" spans="1:16">
      <c r="A31" s="9"/>
      <c r="B31" s="9"/>
      <c r="C31" s="117" t="s">
        <v>493</v>
      </c>
      <c r="D31" s="127">
        <v>0.23</v>
      </c>
      <c r="E31" s="129" t="s">
        <v>494</v>
      </c>
      <c r="F31" s="330"/>
      <c r="P31" s="312" t="s">
        <v>714</v>
      </c>
    </row>
    <row r="32" spans="1:16">
      <c r="A32" s="9"/>
      <c r="B32" s="9"/>
      <c r="C32" s="117" t="s">
        <v>499</v>
      </c>
      <c r="D32" s="127">
        <v>0.23</v>
      </c>
      <c r="E32" s="129" t="s">
        <v>500</v>
      </c>
      <c r="F32" s="330"/>
      <c r="P32" s="312" t="s">
        <v>715</v>
      </c>
    </row>
    <row r="33" spans="1:16">
      <c r="A33" s="9"/>
      <c r="B33" s="9"/>
      <c r="C33" s="117" t="s">
        <v>505</v>
      </c>
      <c r="D33" s="127">
        <v>0.23</v>
      </c>
      <c r="E33" s="129" t="s">
        <v>506</v>
      </c>
      <c r="F33" s="330"/>
      <c r="P33" s="312" t="s">
        <v>716</v>
      </c>
    </row>
    <row r="34" spans="1:16">
      <c r="A34" s="9"/>
      <c r="B34" s="9"/>
      <c r="C34" s="117" t="s">
        <v>516</v>
      </c>
      <c r="D34" s="127">
        <v>0.19</v>
      </c>
      <c r="E34" s="129" t="s">
        <v>517</v>
      </c>
      <c r="F34" s="330"/>
      <c r="P34" s="312" t="s">
        <v>717</v>
      </c>
    </row>
    <row r="35" spans="1:16">
      <c r="A35" s="9"/>
      <c r="B35" s="9"/>
      <c r="C35" s="117" t="s">
        <v>520</v>
      </c>
      <c r="D35" s="127">
        <v>0.5</v>
      </c>
      <c r="E35" s="129" t="s">
        <v>521</v>
      </c>
      <c r="P35" s="312" t="s">
        <v>718</v>
      </c>
    </row>
    <row r="36" spans="1:16">
      <c r="A36" s="9"/>
      <c r="B36" s="9"/>
      <c r="C36" s="311" t="s">
        <v>717</v>
      </c>
      <c r="D36" s="312">
        <v>0.35</v>
      </c>
      <c r="E36" s="129" t="s">
        <v>719</v>
      </c>
      <c r="F36" s="330"/>
    </row>
    <row r="37" spans="1:16">
      <c r="A37" s="9"/>
      <c r="B37" s="9"/>
      <c r="C37" s="311" t="s">
        <v>720</v>
      </c>
      <c r="D37" s="312">
        <v>0.3</v>
      </c>
      <c r="E37" s="129" t="s">
        <v>721</v>
      </c>
      <c r="F37" s="330"/>
    </row>
    <row r="38" spans="1:16">
      <c r="A38" s="9"/>
      <c r="B38" s="9"/>
      <c r="C38" s="311" t="s">
        <v>722</v>
      </c>
      <c r="D38" s="312">
        <v>0.45</v>
      </c>
      <c r="E38" s="129" t="s">
        <v>723</v>
      </c>
      <c r="F38" s="330"/>
    </row>
    <row r="39" spans="1:16">
      <c r="A39" s="9"/>
      <c r="B39" s="9"/>
      <c r="C39" s="311" t="s">
        <v>724</v>
      </c>
      <c r="D39" s="312">
        <v>0.45</v>
      </c>
      <c r="E39" s="129" t="s">
        <v>725</v>
      </c>
      <c r="F39" s="330"/>
    </row>
    <row r="40" spans="1:16">
      <c r="A40" s="9"/>
      <c r="B40" s="9"/>
      <c r="C40" s="117" t="s">
        <v>726</v>
      </c>
      <c r="D40" s="312">
        <v>0.4</v>
      </c>
      <c r="E40" s="129" t="s">
        <v>727</v>
      </c>
      <c r="F40" s="330" t="s">
        <v>728</v>
      </c>
    </row>
    <row r="41" spans="1:16" ht="13.5" thickBot="1">
      <c r="A41" s="9"/>
      <c r="B41" s="9"/>
      <c r="C41" s="117" t="s">
        <v>526</v>
      </c>
      <c r="D41" s="127">
        <v>0.4</v>
      </c>
      <c r="E41" s="129" t="s">
        <v>527</v>
      </c>
    </row>
    <row r="42" spans="1:16" ht="13.5" thickBot="1">
      <c r="A42" s="9"/>
      <c r="B42" s="9"/>
      <c r="C42" s="124" t="s">
        <v>729</v>
      </c>
      <c r="D42" s="133"/>
      <c r="E42" s="134"/>
      <c r="F42" s="613"/>
    </row>
    <row r="43" spans="1:16">
      <c r="A43" s="9"/>
      <c r="B43" s="9"/>
      <c r="C43" s="311" t="s">
        <v>665</v>
      </c>
      <c r="D43" s="312">
        <v>0.4</v>
      </c>
      <c r="E43" s="129" t="s">
        <v>537</v>
      </c>
      <c r="F43" s="614"/>
    </row>
    <row r="44" spans="1:16">
      <c r="A44" s="9"/>
      <c r="B44" s="9"/>
      <c r="C44" s="311" t="s">
        <v>668</v>
      </c>
      <c r="D44" s="312">
        <v>0.4</v>
      </c>
      <c r="E44" s="129" t="s">
        <v>543</v>
      </c>
      <c r="F44" s="614"/>
    </row>
    <row r="45" spans="1:16">
      <c r="A45" s="9"/>
      <c r="B45" s="9"/>
      <c r="C45" s="311" t="s">
        <v>672</v>
      </c>
      <c r="D45" s="312">
        <v>0.3</v>
      </c>
      <c r="E45" s="129" t="s">
        <v>547</v>
      </c>
      <c r="F45" s="614"/>
    </row>
    <row r="46" spans="1:16">
      <c r="A46" s="9"/>
      <c r="B46" s="9"/>
      <c r="C46" s="311" t="s">
        <v>676</v>
      </c>
      <c r="D46" s="312">
        <v>0.3</v>
      </c>
      <c r="E46" s="129" t="s">
        <v>553</v>
      </c>
      <c r="F46" s="614"/>
    </row>
    <row r="47" spans="1:16">
      <c r="A47" s="9"/>
      <c r="B47" s="9"/>
      <c r="C47" s="311" t="s">
        <v>680</v>
      </c>
      <c r="D47" s="312">
        <v>0.6</v>
      </c>
      <c r="E47" s="129" t="s">
        <v>730</v>
      </c>
      <c r="F47" s="615"/>
    </row>
    <row r="48" spans="1:16" ht="13.5" thickBot="1">
      <c r="A48" s="9"/>
      <c r="B48" s="9"/>
      <c r="C48" s="343" t="s">
        <v>731</v>
      </c>
      <c r="D48" s="344"/>
      <c r="E48" s="345"/>
    </row>
    <row r="49" spans="1:5">
      <c r="A49" s="9"/>
      <c r="B49" s="9"/>
      <c r="C49" s="258" t="s">
        <v>19</v>
      </c>
      <c r="D49" s="261">
        <v>0</v>
      </c>
      <c r="E49" s="263" t="s">
        <v>19</v>
      </c>
    </row>
    <row r="50" spans="1:5">
      <c r="A50" s="9"/>
      <c r="B50" s="9"/>
      <c r="C50" s="117" t="s">
        <v>562</v>
      </c>
      <c r="D50" s="127">
        <v>0.8</v>
      </c>
      <c r="E50" s="128" t="s">
        <v>563</v>
      </c>
    </row>
    <row r="51" spans="1:5">
      <c r="A51" s="9"/>
      <c r="B51" s="9"/>
      <c r="C51" s="117" t="s">
        <v>568</v>
      </c>
      <c r="D51" s="127">
        <v>0.48</v>
      </c>
      <c r="E51" s="128" t="s">
        <v>569</v>
      </c>
    </row>
    <row r="52" spans="1:5">
      <c r="A52" s="9"/>
      <c r="B52" s="9"/>
      <c r="C52" s="117" t="s">
        <v>572</v>
      </c>
      <c r="D52" s="127">
        <v>0.48</v>
      </c>
      <c r="E52" s="128" t="s">
        <v>573</v>
      </c>
    </row>
    <row r="53" spans="1:5">
      <c r="A53" s="9"/>
      <c r="B53" s="9"/>
      <c r="C53" s="117" t="s">
        <v>578</v>
      </c>
      <c r="D53" s="127">
        <v>0.3</v>
      </c>
      <c r="E53" s="128" t="s">
        <v>579</v>
      </c>
    </row>
    <row r="54" spans="1:5">
      <c r="A54" s="9"/>
      <c r="B54" s="9"/>
      <c r="C54" s="117" t="s">
        <v>584</v>
      </c>
      <c r="D54" s="127">
        <v>0.6</v>
      </c>
      <c r="E54" s="128" t="s">
        <v>585</v>
      </c>
    </row>
    <row r="55" spans="1:5">
      <c r="A55" s="9"/>
      <c r="B55" s="9"/>
      <c r="C55" s="118" t="s">
        <v>590</v>
      </c>
      <c r="D55" s="127">
        <v>2</v>
      </c>
      <c r="E55" s="128" t="s">
        <v>591</v>
      </c>
    </row>
    <row r="56" spans="1:5" ht="13.5" thickBot="1">
      <c r="A56" s="9"/>
      <c r="B56" s="9"/>
      <c r="C56" s="343" t="s">
        <v>732</v>
      </c>
      <c r="D56" s="343"/>
      <c r="E56" s="343"/>
    </row>
    <row r="57" spans="1:5">
      <c r="A57" s="9"/>
      <c r="B57" s="9"/>
      <c r="C57" s="117" t="s">
        <v>666</v>
      </c>
      <c r="D57" s="127">
        <v>0.6</v>
      </c>
      <c r="E57" s="128" t="s">
        <v>733</v>
      </c>
    </row>
    <row r="58" spans="1:5">
      <c r="A58" s="9"/>
      <c r="B58" s="9"/>
      <c r="C58" s="117" t="s">
        <v>669</v>
      </c>
      <c r="D58" s="127">
        <v>0.4</v>
      </c>
      <c r="E58" s="128" t="s">
        <v>734</v>
      </c>
    </row>
    <row r="59" spans="1:5">
      <c r="A59" s="9"/>
      <c r="B59" s="9"/>
      <c r="C59" s="117" t="s">
        <v>673</v>
      </c>
      <c r="D59" s="127">
        <v>0.3</v>
      </c>
      <c r="E59" s="128" t="s">
        <v>735</v>
      </c>
    </row>
    <row r="60" spans="1:5">
      <c r="A60" s="9"/>
      <c r="B60" s="9"/>
      <c r="C60" s="117" t="s">
        <v>677</v>
      </c>
      <c r="D60" s="127">
        <v>0.3</v>
      </c>
      <c r="E60" s="128" t="s">
        <v>736</v>
      </c>
    </row>
    <row r="61" spans="1:5">
      <c r="A61" s="9"/>
      <c r="B61" s="9"/>
      <c r="C61" s="117" t="s">
        <v>681</v>
      </c>
      <c r="D61" s="127">
        <v>0.6</v>
      </c>
      <c r="E61" s="128" t="s">
        <v>737</v>
      </c>
    </row>
    <row r="62" spans="1:5">
      <c r="A62" s="9"/>
      <c r="B62" s="9"/>
      <c r="C62" s="117" t="s">
        <v>683</v>
      </c>
      <c r="D62" s="127">
        <v>0.4</v>
      </c>
      <c r="E62" s="128" t="s">
        <v>738</v>
      </c>
    </row>
    <row r="63" spans="1:5">
      <c r="A63" s="9"/>
      <c r="B63" s="9"/>
      <c r="C63" s="117" t="s">
        <v>684</v>
      </c>
      <c r="D63" s="127">
        <v>0.3</v>
      </c>
      <c r="E63" s="128" t="s">
        <v>739</v>
      </c>
    </row>
    <row r="64" spans="1:5" ht="13.5" thickBot="1">
      <c r="A64" s="9"/>
      <c r="B64" s="9"/>
      <c r="C64" s="117" t="s">
        <v>687</v>
      </c>
      <c r="D64" s="127">
        <v>0.3</v>
      </c>
      <c r="E64" s="128" t="s">
        <v>740</v>
      </c>
    </row>
    <row r="65" spans="1:6">
      <c r="A65" s="9"/>
      <c r="B65" s="9"/>
      <c r="C65" s="308" t="s">
        <v>686</v>
      </c>
      <c r="D65" s="309"/>
      <c r="E65" s="310"/>
    </row>
    <row r="66" spans="1:6">
      <c r="A66" s="9"/>
      <c r="B66" s="9"/>
      <c r="C66" s="374" t="s">
        <v>19</v>
      </c>
      <c r="D66" s="261">
        <v>0</v>
      </c>
      <c r="E66" s="377" t="s">
        <v>19</v>
      </c>
    </row>
    <row r="67" spans="1:6" ht="15">
      <c r="A67" s="9"/>
      <c r="B67" s="9"/>
      <c r="C67" s="375" t="s">
        <v>667</v>
      </c>
      <c r="D67" s="127">
        <v>0.19</v>
      </c>
      <c r="E67" s="378"/>
    </row>
    <row r="68" spans="1:6">
      <c r="A68" s="9"/>
      <c r="B68" s="9"/>
      <c r="C68" s="376" t="s">
        <v>670</v>
      </c>
      <c r="D68" s="127">
        <v>0.19</v>
      </c>
      <c r="E68" s="378"/>
    </row>
    <row r="69" spans="1:6">
      <c r="A69" s="9"/>
      <c r="B69" s="9"/>
      <c r="C69" s="379" t="s">
        <v>674</v>
      </c>
      <c r="D69" s="380">
        <v>0.19</v>
      </c>
      <c r="E69" s="381"/>
    </row>
    <row r="70" spans="1:6">
      <c r="A70" s="9"/>
      <c r="B70" s="9"/>
      <c r="C70" s="379" t="s">
        <v>678</v>
      </c>
      <c r="D70" s="380">
        <v>0.19</v>
      </c>
      <c r="E70" s="381"/>
    </row>
    <row r="71" spans="1:6">
      <c r="A71" s="9"/>
      <c r="B71" s="9"/>
      <c r="C71" s="379" t="s">
        <v>682</v>
      </c>
      <c r="D71" s="380">
        <v>0.23</v>
      </c>
      <c r="E71" s="381"/>
    </row>
    <row r="72" spans="1:6">
      <c r="A72" s="9"/>
      <c r="B72" s="9"/>
      <c r="C72" s="117" t="s">
        <v>598</v>
      </c>
      <c r="D72" s="127">
        <v>0.55000000000000004</v>
      </c>
      <c r="E72" s="128" t="s">
        <v>599</v>
      </c>
    </row>
    <row r="73" spans="1:6">
      <c r="A73" s="9"/>
      <c r="B73" s="9"/>
      <c r="C73" s="117" t="s">
        <v>602</v>
      </c>
      <c r="D73" s="127">
        <v>0.19</v>
      </c>
      <c r="E73" s="128" t="s">
        <v>603</v>
      </c>
    </row>
    <row r="74" spans="1:6">
      <c r="A74" s="9"/>
      <c r="B74" s="9"/>
      <c r="C74" s="117" t="s">
        <v>608</v>
      </c>
      <c r="D74" s="127">
        <v>0.21</v>
      </c>
      <c r="E74" s="128" t="s">
        <v>609</v>
      </c>
    </row>
    <row r="75" spans="1:6">
      <c r="A75" s="9"/>
      <c r="B75" s="9"/>
      <c r="C75" s="117" t="s">
        <v>612</v>
      </c>
      <c r="D75" s="127">
        <v>1.5</v>
      </c>
      <c r="E75" s="128" t="s">
        <v>613</v>
      </c>
    </row>
    <row r="76" spans="1:6">
      <c r="A76" s="9"/>
      <c r="B76" s="9"/>
      <c r="C76" s="117" t="s">
        <v>688</v>
      </c>
      <c r="D76" s="127">
        <v>1.5</v>
      </c>
      <c r="E76" s="128" t="s">
        <v>741</v>
      </c>
    </row>
    <row r="77" spans="1:6">
      <c r="A77" s="9"/>
      <c r="B77" s="9"/>
      <c r="C77" s="117" t="s">
        <v>689</v>
      </c>
      <c r="D77" s="127">
        <v>1.5</v>
      </c>
      <c r="E77" s="128" t="s">
        <v>742</v>
      </c>
      <c r="F77" s="330"/>
    </row>
    <row r="78" spans="1:6">
      <c r="A78" s="9"/>
      <c r="B78" s="9"/>
      <c r="C78" s="117" t="s">
        <v>690</v>
      </c>
      <c r="D78" s="127">
        <v>1.5</v>
      </c>
      <c r="E78" s="128" t="s">
        <v>743</v>
      </c>
    </row>
    <row r="79" spans="1:6">
      <c r="A79" s="9"/>
      <c r="B79" s="9"/>
      <c r="C79" s="117" t="s">
        <v>691</v>
      </c>
      <c r="D79" s="127">
        <v>0.21</v>
      </c>
      <c r="E79" s="128" t="s">
        <v>744</v>
      </c>
    </row>
    <row r="80" spans="1:6">
      <c r="A80" s="9"/>
      <c r="B80" s="9"/>
      <c r="C80" s="117" t="s">
        <v>693</v>
      </c>
      <c r="D80" s="127">
        <v>1</v>
      </c>
      <c r="E80" s="128" t="s">
        <v>617</v>
      </c>
    </row>
    <row r="81" spans="1:6">
      <c r="A81" s="9"/>
      <c r="B81" s="9"/>
      <c r="C81" s="117" t="s">
        <v>620</v>
      </c>
      <c r="D81" s="127">
        <v>0.5</v>
      </c>
      <c r="E81" s="128" t="s">
        <v>621</v>
      </c>
    </row>
    <row r="82" spans="1:6">
      <c r="A82" s="9"/>
      <c r="B82" s="9"/>
      <c r="C82" s="117" t="s">
        <v>695</v>
      </c>
      <c r="D82" s="372">
        <v>0.21</v>
      </c>
      <c r="E82" s="128" t="s">
        <v>625</v>
      </c>
    </row>
    <row r="83" spans="1:6">
      <c r="A83" s="9"/>
      <c r="B83" s="9"/>
      <c r="C83" s="117" t="s">
        <v>624</v>
      </c>
      <c r="D83" s="127">
        <v>0.4</v>
      </c>
      <c r="E83" s="128" t="s">
        <v>625</v>
      </c>
    </row>
    <row r="84" spans="1:6">
      <c r="A84" s="9"/>
      <c r="B84" s="9"/>
      <c r="C84" s="117" t="s">
        <v>697</v>
      </c>
      <c r="D84" s="127">
        <v>0.75</v>
      </c>
      <c r="E84" s="128" t="s">
        <v>629</v>
      </c>
    </row>
    <row r="85" spans="1:6">
      <c r="A85" s="9"/>
      <c r="B85" s="9"/>
      <c r="C85" s="117" t="s">
        <v>628</v>
      </c>
      <c r="D85" s="127">
        <v>0.75</v>
      </c>
      <c r="E85" s="128" t="s">
        <v>637</v>
      </c>
    </row>
    <row r="86" spans="1:6">
      <c r="A86" s="9"/>
      <c r="B86" s="9"/>
      <c r="C86" s="117" t="s">
        <v>698</v>
      </c>
      <c r="D86" s="127">
        <v>0.75</v>
      </c>
      <c r="E86" s="128" t="s">
        <v>641</v>
      </c>
    </row>
    <row r="87" spans="1:6">
      <c r="A87" s="9"/>
      <c r="B87" s="9"/>
      <c r="C87" s="117" t="s">
        <v>701</v>
      </c>
      <c r="D87" s="127">
        <v>0.75</v>
      </c>
      <c r="E87" s="128" t="s">
        <v>745</v>
      </c>
      <c r="F87" s="330"/>
    </row>
    <row r="88" spans="1:6">
      <c r="A88" s="9"/>
      <c r="B88" s="9"/>
      <c r="C88" s="117" t="s">
        <v>703</v>
      </c>
      <c r="D88" s="127">
        <v>0.3</v>
      </c>
      <c r="E88" s="128" t="s">
        <v>633</v>
      </c>
    </row>
    <row r="89" spans="1:6">
      <c r="A89" s="9"/>
      <c r="B89" s="9"/>
      <c r="C89" s="117" t="s">
        <v>705</v>
      </c>
      <c r="D89" s="127">
        <v>0.19</v>
      </c>
      <c r="E89" s="129" t="s">
        <v>746</v>
      </c>
    </row>
    <row r="90" spans="1:6">
      <c r="A90" s="9"/>
      <c r="B90" s="9"/>
      <c r="C90" s="311" t="s">
        <v>708</v>
      </c>
      <c r="D90" s="312">
        <v>0.19</v>
      </c>
      <c r="E90" s="128" t="s">
        <v>747</v>
      </c>
    </row>
    <row r="91" spans="1:6" ht="13.5" customHeight="1">
      <c r="A91" s="9"/>
      <c r="B91" s="9"/>
      <c r="C91" s="117" t="s">
        <v>709</v>
      </c>
      <c r="D91" s="127">
        <v>0.19</v>
      </c>
      <c r="E91" s="128" t="s">
        <v>748</v>
      </c>
      <c r="F91" s="613"/>
    </row>
    <row r="92" spans="1:6">
      <c r="A92" s="9"/>
      <c r="B92" s="9"/>
      <c r="C92" s="117" t="s">
        <v>711</v>
      </c>
      <c r="D92" s="127">
        <v>0.19</v>
      </c>
      <c r="E92" s="128" t="s">
        <v>749</v>
      </c>
      <c r="F92" s="614"/>
    </row>
    <row r="93" spans="1:6">
      <c r="A93" s="9"/>
      <c r="B93" s="9"/>
      <c r="C93" s="117" t="s">
        <v>712</v>
      </c>
      <c r="D93" s="127">
        <v>0.19</v>
      </c>
      <c r="E93" s="129" t="s">
        <v>750</v>
      </c>
      <c r="F93" s="614"/>
    </row>
    <row r="94" spans="1:6">
      <c r="A94" s="9"/>
      <c r="B94" s="9"/>
      <c r="C94" s="311" t="s">
        <v>713</v>
      </c>
      <c r="D94" s="312">
        <v>0.19</v>
      </c>
      <c r="E94" s="129" t="s">
        <v>751</v>
      </c>
      <c r="F94" s="615"/>
    </row>
    <row r="95" spans="1:6">
      <c r="C95" s="311" t="s">
        <v>714</v>
      </c>
      <c r="D95" s="312">
        <v>0.33</v>
      </c>
      <c r="E95" s="129" t="s">
        <v>745</v>
      </c>
      <c r="F95" s="264"/>
    </row>
    <row r="96" spans="1:6">
      <c r="C96" s="311" t="s">
        <v>715</v>
      </c>
      <c r="D96" s="312">
        <v>0.19</v>
      </c>
      <c r="E96" s="129" t="s">
        <v>741</v>
      </c>
      <c r="F96" s="264"/>
    </row>
    <row r="97" spans="3:6">
      <c r="C97" s="311" t="s">
        <v>716</v>
      </c>
      <c r="D97" s="313">
        <v>0.4</v>
      </c>
      <c r="E97" s="129" t="s">
        <v>742</v>
      </c>
      <c r="F97" s="130"/>
    </row>
    <row r="98" spans="3:6" ht="13.5" thickBot="1">
      <c r="C98" s="311" t="s">
        <v>717</v>
      </c>
      <c r="D98" s="312">
        <v>0.35</v>
      </c>
      <c r="E98" s="316" t="s">
        <v>743</v>
      </c>
      <c r="F98" s="130"/>
    </row>
    <row r="99" spans="3:6" ht="13.5" thickBot="1">
      <c r="C99" s="314" t="s">
        <v>718</v>
      </c>
      <c r="D99" s="315">
        <v>0.21</v>
      </c>
      <c r="E99" s="316" t="s">
        <v>744</v>
      </c>
    </row>
    <row r="100" spans="3:6" ht="13.5" thickBot="1">
      <c r="C100" s="124" t="s">
        <v>385</v>
      </c>
      <c r="D100" s="133"/>
      <c r="E100" s="135"/>
    </row>
    <row r="101" spans="3:6">
      <c r="C101" s="266" t="s">
        <v>636</v>
      </c>
      <c r="D101" s="349">
        <v>0.18</v>
      </c>
      <c r="E101" s="350" t="s">
        <v>637</v>
      </c>
    </row>
    <row r="102" spans="3:6">
      <c r="C102" s="117" t="s">
        <v>640</v>
      </c>
      <c r="D102" s="127">
        <v>0.18</v>
      </c>
      <c r="E102" s="128" t="s">
        <v>641</v>
      </c>
    </row>
    <row r="103" spans="3:6">
      <c r="C103" s="117" t="s">
        <v>644</v>
      </c>
      <c r="D103" s="127">
        <v>0.18</v>
      </c>
      <c r="E103" s="128" t="s">
        <v>645</v>
      </c>
    </row>
    <row r="104" spans="3:6" ht="13.5" thickBot="1">
      <c r="C104" s="351"/>
      <c r="D104" s="352"/>
      <c r="E104" s="353"/>
    </row>
    <row r="105" spans="3:6">
      <c r="C105" s="342" t="s">
        <v>663</v>
      </c>
      <c r="D105" s="309"/>
      <c r="E105" s="310"/>
    </row>
    <row r="106" spans="3:6">
      <c r="C106" s="123" t="s">
        <v>536</v>
      </c>
      <c r="D106" s="127"/>
      <c r="E106" s="128"/>
    </row>
    <row r="107" spans="3:6">
      <c r="C107" s="123" t="s">
        <v>542</v>
      </c>
      <c r="D107" s="127"/>
      <c r="E107" s="128"/>
    </row>
    <row r="108" spans="3:6" ht="13.5" thickBot="1">
      <c r="C108" s="123" t="s">
        <v>546</v>
      </c>
      <c r="D108" s="127"/>
      <c r="E108" s="128"/>
    </row>
    <row r="109" spans="3:6" ht="13.5" thickBot="1">
      <c r="C109" s="387" t="s">
        <v>552</v>
      </c>
      <c r="D109" s="133"/>
      <c r="E109" s="135"/>
    </row>
  </sheetData>
  <mergeCells count="3">
    <mergeCell ref="C1:E1"/>
    <mergeCell ref="F42:F47"/>
    <mergeCell ref="F91:F94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85"/>
  <sheetViews>
    <sheetView topLeftCell="A55" workbookViewId="0">
      <selection activeCell="C80" sqref="C80"/>
    </sheetView>
  </sheetViews>
  <sheetFormatPr defaultColWidth="11.42578125" defaultRowHeight="12.75"/>
  <cols>
    <col min="1" max="1" width="17.140625" style="6" bestFit="1" customWidth="1"/>
    <col min="2" max="2" width="11.42578125" style="6"/>
    <col min="3" max="3" width="39.42578125" style="6" bestFit="1" customWidth="1"/>
    <col min="4" max="4" width="7.5703125" style="6" bestFit="1" customWidth="1"/>
    <col min="5" max="5" width="9.7109375" style="6" bestFit="1" customWidth="1"/>
    <col min="6" max="6" width="11.42578125" style="6"/>
    <col min="7" max="7" width="24.140625" style="6" bestFit="1" customWidth="1"/>
    <col min="8" max="8" width="39.42578125" style="6" bestFit="1" customWidth="1"/>
    <col min="9" max="9" width="38.140625" style="6" bestFit="1" customWidth="1"/>
    <col min="10" max="10" width="34.5703125" style="6" bestFit="1" customWidth="1"/>
    <col min="11" max="11" width="36" style="6" bestFit="1" customWidth="1"/>
    <col min="12" max="12" width="37.42578125" style="6" bestFit="1" customWidth="1"/>
    <col min="13" max="13" width="37.28515625" style="6" bestFit="1" customWidth="1"/>
    <col min="14" max="14" width="20.28515625" style="6" bestFit="1" customWidth="1"/>
    <col min="15" max="16384" width="11.42578125" style="6"/>
  </cols>
  <sheetData>
    <row r="1" spans="1:14" ht="13.5" thickBot="1">
      <c r="A1" s="136" t="s">
        <v>31</v>
      </c>
      <c r="B1" s="9"/>
      <c r="C1" s="616" t="s">
        <v>338</v>
      </c>
      <c r="D1" s="617"/>
      <c r="E1" s="618"/>
    </row>
    <row r="2" spans="1:14" ht="13.5" thickBot="1">
      <c r="A2" s="137" t="s">
        <v>346</v>
      </c>
      <c r="B2" s="9"/>
      <c r="C2" s="137" t="s">
        <v>347</v>
      </c>
      <c r="D2" s="137" t="s">
        <v>14</v>
      </c>
      <c r="E2" s="138" t="s">
        <v>46</v>
      </c>
      <c r="G2" s="280" t="s">
        <v>752</v>
      </c>
      <c r="H2" s="137" t="s">
        <v>753</v>
      </c>
      <c r="I2" s="137" t="s">
        <v>32</v>
      </c>
      <c r="J2" s="137" t="s">
        <v>356</v>
      </c>
      <c r="K2" s="137" t="s">
        <v>367</v>
      </c>
      <c r="L2" s="137" t="s">
        <v>379</v>
      </c>
      <c r="M2" s="139" t="s">
        <v>388</v>
      </c>
      <c r="N2" s="281" t="s">
        <v>754</v>
      </c>
    </row>
    <row r="3" spans="1:14" ht="13.5" thickBot="1">
      <c r="A3" s="137" t="s">
        <v>32</v>
      </c>
      <c r="B3" s="9"/>
      <c r="C3" s="139" t="s">
        <v>755</v>
      </c>
      <c r="D3" s="140"/>
      <c r="E3" s="141"/>
      <c r="G3" s="137" t="s">
        <v>753</v>
      </c>
      <c r="H3" s="142" t="s">
        <v>357</v>
      </c>
      <c r="I3" s="142" t="s">
        <v>429</v>
      </c>
      <c r="J3" s="142" t="s">
        <v>489</v>
      </c>
      <c r="K3" s="142" t="s">
        <v>548</v>
      </c>
      <c r="L3" s="142" t="s">
        <v>600</v>
      </c>
      <c r="M3" s="285" t="s">
        <v>638</v>
      </c>
      <c r="N3" s="282" t="s">
        <v>756</v>
      </c>
    </row>
    <row r="4" spans="1:14" ht="13.5" thickBot="1">
      <c r="A4" s="137" t="s">
        <v>356</v>
      </c>
      <c r="B4" s="9"/>
      <c r="C4" s="270" t="s">
        <v>19</v>
      </c>
      <c r="D4" s="271">
        <v>0</v>
      </c>
      <c r="E4" s="272" t="s">
        <v>19</v>
      </c>
      <c r="G4" s="137" t="s">
        <v>32</v>
      </c>
      <c r="H4" s="145" t="s">
        <v>368</v>
      </c>
      <c r="I4" s="145" t="s">
        <v>435</v>
      </c>
      <c r="J4" s="145" t="s">
        <v>495</v>
      </c>
      <c r="K4" s="145" t="s">
        <v>554</v>
      </c>
      <c r="L4" s="142"/>
      <c r="M4" s="285"/>
      <c r="N4" s="282" t="s">
        <v>757</v>
      </c>
    </row>
    <row r="5" spans="1:14" ht="13.5" thickBot="1">
      <c r="A5" s="137" t="s">
        <v>367</v>
      </c>
      <c r="B5" s="9"/>
      <c r="C5" s="142" t="s">
        <v>758</v>
      </c>
      <c r="D5" s="143">
        <v>0.27</v>
      </c>
      <c r="E5" s="144" t="s">
        <v>358</v>
      </c>
      <c r="G5" s="137" t="s">
        <v>356</v>
      </c>
      <c r="H5" s="145" t="s">
        <v>380</v>
      </c>
      <c r="I5" s="145" t="s">
        <v>441</v>
      </c>
      <c r="J5" s="145" t="s">
        <v>501</v>
      </c>
      <c r="K5" s="145" t="s">
        <v>558</v>
      </c>
      <c r="L5" s="145" t="s">
        <v>604</v>
      </c>
      <c r="M5" s="286" t="s">
        <v>642</v>
      </c>
      <c r="N5" s="282" t="s">
        <v>759</v>
      </c>
    </row>
    <row r="6" spans="1:14" ht="13.5" thickBot="1">
      <c r="A6" s="137" t="s">
        <v>379</v>
      </c>
      <c r="B6" s="9"/>
      <c r="C6" s="142" t="s">
        <v>760</v>
      </c>
      <c r="D6" s="143">
        <v>0.27</v>
      </c>
      <c r="E6" s="144" t="s">
        <v>416</v>
      </c>
      <c r="G6" s="137" t="s">
        <v>367</v>
      </c>
      <c r="H6" s="145" t="s">
        <v>389</v>
      </c>
      <c r="I6" s="145" t="s">
        <v>447</v>
      </c>
      <c r="J6" s="145" t="s">
        <v>507</v>
      </c>
      <c r="K6" s="145" t="s">
        <v>564</v>
      </c>
      <c r="L6" s="145" t="s">
        <v>610</v>
      </c>
      <c r="M6" s="286" t="s">
        <v>646</v>
      </c>
      <c r="N6" s="282"/>
    </row>
    <row r="7" spans="1:14" ht="13.5" thickBot="1">
      <c r="A7" s="137" t="s">
        <v>388</v>
      </c>
      <c r="B7" s="9"/>
      <c r="C7" s="145" t="s">
        <v>368</v>
      </c>
      <c r="D7" s="146">
        <v>0.27</v>
      </c>
      <c r="E7" s="147" t="s">
        <v>369</v>
      </c>
      <c r="G7" s="137" t="s">
        <v>379</v>
      </c>
      <c r="H7" s="145" t="s">
        <v>396</v>
      </c>
      <c r="I7" s="145" t="s">
        <v>454</v>
      </c>
      <c r="J7" s="145" t="s">
        <v>518</v>
      </c>
      <c r="K7" s="145" t="s">
        <v>570</v>
      </c>
      <c r="L7" s="145" t="s">
        <v>614</v>
      </c>
      <c r="M7" s="286" t="s">
        <v>648</v>
      </c>
      <c r="N7" s="282"/>
    </row>
    <row r="8" spans="1:14" ht="13.5" thickBot="1">
      <c r="A8" s="137"/>
      <c r="B8" s="9"/>
      <c r="C8" s="145" t="s">
        <v>380</v>
      </c>
      <c r="D8" s="146">
        <v>0.27</v>
      </c>
      <c r="E8" s="147" t="s">
        <v>381</v>
      </c>
      <c r="G8" s="137" t="s">
        <v>388</v>
      </c>
      <c r="H8" s="145" t="s">
        <v>403</v>
      </c>
      <c r="I8" s="145" t="s">
        <v>460</v>
      </c>
      <c r="J8" s="145" t="s">
        <v>522</v>
      </c>
      <c r="K8" s="145" t="s">
        <v>574</v>
      </c>
      <c r="L8" s="145" t="s">
        <v>618</v>
      </c>
      <c r="M8" s="286" t="s">
        <v>650</v>
      </c>
      <c r="N8" s="282" t="s">
        <v>761</v>
      </c>
    </row>
    <row r="9" spans="1:14" ht="13.5" thickBot="1">
      <c r="A9" s="137"/>
      <c r="B9" s="9"/>
      <c r="C9" s="142" t="s">
        <v>762</v>
      </c>
      <c r="D9" s="146">
        <v>0.27</v>
      </c>
      <c r="E9" s="144" t="s">
        <v>420</v>
      </c>
      <c r="G9" s="139" t="s">
        <v>754</v>
      </c>
      <c r="H9" s="145" t="s">
        <v>409</v>
      </c>
      <c r="I9" s="145" t="s">
        <v>464</v>
      </c>
      <c r="J9" s="145" t="s">
        <v>528</v>
      </c>
      <c r="K9" s="145" t="s">
        <v>580</v>
      </c>
      <c r="L9" s="145" t="s">
        <v>622</v>
      </c>
      <c r="M9" s="286" t="s">
        <v>652</v>
      </c>
      <c r="N9" s="282"/>
    </row>
    <row r="10" spans="1:14">
      <c r="B10" s="7"/>
      <c r="C10" s="145" t="s">
        <v>389</v>
      </c>
      <c r="D10" s="146">
        <v>0.27</v>
      </c>
      <c r="E10" s="147" t="s">
        <v>390</v>
      </c>
      <c r="G10" s="265"/>
      <c r="H10" s="145" t="s">
        <v>415</v>
      </c>
      <c r="I10" s="145" t="s">
        <v>471</v>
      </c>
      <c r="J10" s="145" t="s">
        <v>532</v>
      </c>
      <c r="K10" s="145" t="s">
        <v>586</v>
      </c>
      <c r="L10" s="145" t="s">
        <v>626</v>
      </c>
      <c r="M10" s="286" t="s">
        <v>650</v>
      </c>
      <c r="N10" s="282" t="s">
        <v>532</v>
      </c>
    </row>
    <row r="11" spans="1:14">
      <c r="A11" s="9"/>
      <c r="B11" s="9"/>
      <c r="C11" s="145" t="s">
        <v>396</v>
      </c>
      <c r="D11" s="148">
        <v>0.27</v>
      </c>
      <c r="E11" s="149" t="s">
        <v>397</v>
      </c>
      <c r="G11" s="283"/>
      <c r="H11" s="145" t="s">
        <v>419</v>
      </c>
      <c r="I11" s="145" t="s">
        <v>478</v>
      </c>
      <c r="J11" s="145" t="s">
        <v>538</v>
      </c>
      <c r="K11" s="145" t="s">
        <v>592</v>
      </c>
      <c r="L11" s="145" t="s">
        <v>630</v>
      </c>
      <c r="M11" s="286" t="s">
        <v>655</v>
      </c>
      <c r="N11" s="282" t="s">
        <v>538</v>
      </c>
    </row>
    <row r="12" spans="1:14" ht="13.5" thickBot="1">
      <c r="A12" s="9"/>
      <c r="B12" s="9"/>
      <c r="C12" s="145" t="s">
        <v>403</v>
      </c>
      <c r="D12" s="146">
        <v>0.27</v>
      </c>
      <c r="E12" s="147" t="s">
        <v>404</v>
      </c>
      <c r="G12" s="284"/>
      <c r="H12" s="153"/>
      <c r="I12" s="153"/>
      <c r="J12" s="153"/>
      <c r="K12" s="153"/>
      <c r="L12" s="153"/>
      <c r="M12" s="287"/>
      <c r="N12" s="288"/>
    </row>
    <row r="13" spans="1:14">
      <c r="B13" s="9"/>
      <c r="C13" s="145" t="s">
        <v>763</v>
      </c>
      <c r="D13" s="146">
        <v>27</v>
      </c>
      <c r="E13" s="147" t="s">
        <v>410</v>
      </c>
      <c r="G13" s="130"/>
      <c r="H13" s="354"/>
      <c r="I13" s="354"/>
      <c r="J13" s="354"/>
      <c r="K13" s="354"/>
      <c r="L13" s="354"/>
      <c r="M13" s="354"/>
      <c r="N13" s="130"/>
    </row>
    <row r="14" spans="1:14">
      <c r="A14" s="9"/>
      <c r="B14" s="9"/>
      <c r="C14" s="145" t="s">
        <v>409</v>
      </c>
      <c r="D14" s="146">
        <v>0.27</v>
      </c>
      <c r="E14" s="147" t="s">
        <v>533</v>
      </c>
    </row>
    <row r="15" spans="1:14">
      <c r="A15" s="9"/>
      <c r="B15" s="9"/>
      <c r="C15" s="145" t="s">
        <v>532</v>
      </c>
      <c r="D15" s="146">
        <v>0.19</v>
      </c>
      <c r="E15" s="152" t="s">
        <v>539</v>
      </c>
    </row>
    <row r="16" spans="1:14" ht="13.5" thickBot="1">
      <c r="A16" s="9"/>
      <c r="B16" s="9"/>
      <c r="C16" s="150" t="s">
        <v>538</v>
      </c>
      <c r="D16" s="151">
        <v>0.19</v>
      </c>
      <c r="E16" s="355" t="s">
        <v>764</v>
      </c>
    </row>
    <row r="17" spans="1:5" ht="13.5" thickBot="1">
      <c r="A17" s="9"/>
      <c r="B17" s="9"/>
      <c r="C17" s="139" t="s">
        <v>32</v>
      </c>
      <c r="D17" s="140"/>
      <c r="E17" s="141"/>
    </row>
    <row r="18" spans="1:5">
      <c r="A18" s="9"/>
      <c r="B18" s="9"/>
      <c r="C18" s="270" t="s">
        <v>19</v>
      </c>
      <c r="D18" s="271">
        <v>0</v>
      </c>
      <c r="E18" s="272" t="s">
        <v>19</v>
      </c>
    </row>
    <row r="19" spans="1:5">
      <c r="A19" s="9"/>
      <c r="B19" s="9"/>
      <c r="C19" s="142" t="s">
        <v>765</v>
      </c>
      <c r="D19" s="143">
        <v>0.27</v>
      </c>
      <c r="E19" s="144" t="s">
        <v>430</v>
      </c>
    </row>
    <row r="20" spans="1:5">
      <c r="A20" s="9"/>
      <c r="B20" s="9"/>
      <c r="C20" s="145" t="s">
        <v>766</v>
      </c>
      <c r="D20" s="143">
        <v>0.27</v>
      </c>
      <c r="E20" s="147" t="s">
        <v>465</v>
      </c>
    </row>
    <row r="21" spans="1:5">
      <c r="A21" s="9"/>
      <c r="B21" s="9"/>
      <c r="C21" s="145" t="s">
        <v>435</v>
      </c>
      <c r="D21" s="143">
        <v>0.27</v>
      </c>
      <c r="E21" s="147" t="s">
        <v>436</v>
      </c>
    </row>
    <row r="22" spans="1:5">
      <c r="A22" s="9"/>
      <c r="B22" s="9"/>
      <c r="C22" s="145" t="s">
        <v>441</v>
      </c>
      <c r="D22" s="143">
        <v>0.27</v>
      </c>
      <c r="E22" s="147" t="s">
        <v>442</v>
      </c>
    </row>
    <row r="23" spans="1:5">
      <c r="A23" s="9"/>
      <c r="B23" s="9"/>
      <c r="C23" s="145"/>
      <c r="D23" s="143">
        <v>0.27</v>
      </c>
      <c r="E23" s="147" t="s">
        <v>448</v>
      </c>
    </row>
    <row r="24" spans="1:5">
      <c r="A24" s="9"/>
      <c r="B24" s="9"/>
      <c r="C24" s="145"/>
      <c r="D24" s="143">
        <v>0.27</v>
      </c>
      <c r="E24" s="147" t="s">
        <v>455</v>
      </c>
    </row>
    <row r="25" spans="1:5">
      <c r="A25" s="9"/>
      <c r="B25" s="9"/>
      <c r="C25" s="145" t="s">
        <v>460</v>
      </c>
      <c r="D25" s="143">
        <v>0.27</v>
      </c>
      <c r="E25" s="147" t="s">
        <v>461</v>
      </c>
    </row>
    <row r="26" spans="1:5">
      <c r="A26" s="9"/>
      <c r="B26" s="9"/>
      <c r="C26" s="145" t="s">
        <v>580</v>
      </c>
      <c r="D26" s="146">
        <v>0.21</v>
      </c>
      <c r="E26" s="147" t="s">
        <v>581</v>
      </c>
    </row>
    <row r="27" spans="1:5">
      <c r="A27" s="9"/>
      <c r="B27" s="9"/>
      <c r="C27" s="145" t="s">
        <v>532</v>
      </c>
      <c r="D27" s="146">
        <v>0.19</v>
      </c>
      <c r="E27" s="147" t="s">
        <v>533</v>
      </c>
    </row>
    <row r="28" spans="1:5" ht="13.5" thickBot="1">
      <c r="A28" s="9"/>
      <c r="B28" s="9"/>
      <c r="C28" s="150" t="s">
        <v>538</v>
      </c>
      <c r="D28" s="151">
        <v>0.19</v>
      </c>
      <c r="E28" s="152" t="s">
        <v>539</v>
      </c>
    </row>
    <row r="29" spans="1:5" ht="13.5" thickBot="1">
      <c r="A29" s="9"/>
      <c r="B29" s="9"/>
      <c r="C29" s="139" t="s">
        <v>767</v>
      </c>
      <c r="D29" s="140"/>
      <c r="E29" s="141"/>
    </row>
    <row r="30" spans="1:5">
      <c r="A30" s="9"/>
      <c r="B30" s="9"/>
      <c r="C30" s="270" t="s">
        <v>19</v>
      </c>
      <c r="D30" s="271">
        <v>0</v>
      </c>
      <c r="E30" s="272" t="s">
        <v>19</v>
      </c>
    </row>
    <row r="31" spans="1:5">
      <c r="A31" s="9"/>
      <c r="B31" s="9"/>
      <c r="C31" s="142" t="s">
        <v>768</v>
      </c>
      <c r="D31" s="143">
        <v>0.21</v>
      </c>
      <c r="E31" s="144" t="s">
        <v>490</v>
      </c>
    </row>
    <row r="32" spans="1:5">
      <c r="A32" s="9"/>
      <c r="B32" s="9"/>
      <c r="C32" s="142"/>
      <c r="D32" s="143"/>
      <c r="E32" s="144"/>
    </row>
    <row r="33" spans="1:5">
      <c r="A33" s="9"/>
      <c r="B33" s="9"/>
      <c r="C33" s="145" t="s">
        <v>495</v>
      </c>
      <c r="D33" s="146">
        <v>0.21</v>
      </c>
      <c r="E33" s="147" t="s">
        <v>496</v>
      </c>
    </row>
    <row r="34" spans="1:5">
      <c r="A34" s="9"/>
      <c r="B34" s="9"/>
      <c r="C34" s="145" t="s">
        <v>501</v>
      </c>
      <c r="D34" s="146">
        <v>0.21</v>
      </c>
      <c r="E34" s="147" t="s">
        <v>502</v>
      </c>
    </row>
    <row r="35" spans="1:5">
      <c r="A35" s="9"/>
      <c r="B35" s="9"/>
      <c r="C35" s="145" t="s">
        <v>507</v>
      </c>
      <c r="D35" s="146">
        <v>0.21</v>
      </c>
      <c r="E35" s="147" t="s">
        <v>508</v>
      </c>
    </row>
    <row r="36" spans="1:5">
      <c r="A36" s="9"/>
      <c r="B36" s="9"/>
      <c r="C36" s="145" t="s">
        <v>518</v>
      </c>
      <c r="D36" s="146">
        <v>0.21</v>
      </c>
      <c r="E36" s="147" t="s">
        <v>519</v>
      </c>
    </row>
    <row r="37" spans="1:5">
      <c r="A37" s="9"/>
      <c r="B37" s="9"/>
      <c r="C37" s="145" t="s">
        <v>574</v>
      </c>
      <c r="D37" s="146">
        <v>0.21</v>
      </c>
      <c r="E37" s="147" t="s">
        <v>575</v>
      </c>
    </row>
    <row r="38" spans="1:5">
      <c r="A38" s="9"/>
      <c r="B38" s="9"/>
      <c r="C38" s="145" t="s">
        <v>580</v>
      </c>
      <c r="D38" s="146">
        <v>0.21</v>
      </c>
      <c r="E38" s="147" t="s">
        <v>581</v>
      </c>
    </row>
    <row r="39" spans="1:5">
      <c r="A39" s="9"/>
      <c r="B39" s="9"/>
      <c r="C39" s="145" t="s">
        <v>532</v>
      </c>
      <c r="D39" s="146">
        <v>0.19</v>
      </c>
      <c r="E39" s="147" t="s">
        <v>533</v>
      </c>
    </row>
    <row r="40" spans="1:5" ht="13.5" thickBot="1">
      <c r="A40" s="9"/>
      <c r="B40" s="9"/>
      <c r="C40" s="150" t="s">
        <v>538</v>
      </c>
      <c r="D40" s="151">
        <v>0.19</v>
      </c>
      <c r="E40" s="152" t="s">
        <v>539</v>
      </c>
    </row>
    <row r="41" spans="1:5" ht="13.5" thickBot="1">
      <c r="A41" s="9"/>
      <c r="B41" s="9"/>
      <c r="C41" s="139" t="s">
        <v>367</v>
      </c>
      <c r="D41" s="140"/>
      <c r="E41" s="141"/>
    </row>
    <row r="42" spans="1:5">
      <c r="A42" s="9"/>
      <c r="B42" s="9"/>
      <c r="C42" s="270" t="s">
        <v>19</v>
      </c>
      <c r="D42" s="271">
        <v>0</v>
      </c>
      <c r="E42" s="272" t="s">
        <v>19</v>
      </c>
    </row>
    <row r="43" spans="1:5">
      <c r="A43" s="9"/>
      <c r="B43" s="9"/>
      <c r="C43" s="142" t="s">
        <v>548</v>
      </c>
      <c r="D43" s="143">
        <v>0.21</v>
      </c>
      <c r="E43" s="144" t="s">
        <v>549</v>
      </c>
    </row>
    <row r="44" spans="1:5">
      <c r="A44" s="9"/>
      <c r="B44" s="9"/>
      <c r="C44" s="145" t="s">
        <v>554</v>
      </c>
      <c r="D44" s="146">
        <v>0.21</v>
      </c>
      <c r="E44" s="147" t="s">
        <v>555</v>
      </c>
    </row>
    <row r="45" spans="1:5">
      <c r="A45" s="9"/>
      <c r="B45" s="9"/>
      <c r="C45" s="145" t="s">
        <v>558</v>
      </c>
      <c r="D45" s="146">
        <v>0.21</v>
      </c>
      <c r="E45" s="147" t="s">
        <v>559</v>
      </c>
    </row>
    <row r="46" spans="1:5">
      <c r="A46" s="9"/>
      <c r="B46" s="9"/>
      <c r="C46" s="145" t="s">
        <v>564</v>
      </c>
      <c r="D46" s="146">
        <v>0.21</v>
      </c>
      <c r="E46" s="147" t="s">
        <v>565</v>
      </c>
    </row>
    <row r="47" spans="1:5">
      <c r="A47" s="9"/>
      <c r="B47" s="9"/>
      <c r="C47" s="145" t="s">
        <v>570</v>
      </c>
      <c r="D47" s="146">
        <v>0.21</v>
      </c>
      <c r="E47" s="147" t="s">
        <v>571</v>
      </c>
    </row>
    <row r="48" spans="1:5">
      <c r="A48" s="9"/>
      <c r="B48" s="9"/>
      <c r="C48" s="145" t="s">
        <v>574</v>
      </c>
      <c r="D48" s="146">
        <v>0.21</v>
      </c>
      <c r="E48" s="147" t="s">
        <v>575</v>
      </c>
    </row>
    <row r="49" spans="1:5">
      <c r="A49" s="9"/>
      <c r="B49" s="9"/>
      <c r="C49" s="145" t="s">
        <v>580</v>
      </c>
      <c r="D49" s="146">
        <v>0.21</v>
      </c>
      <c r="E49" s="147" t="s">
        <v>581</v>
      </c>
    </row>
    <row r="50" spans="1:5">
      <c r="A50" s="9"/>
      <c r="B50" s="9"/>
      <c r="C50" s="145" t="s">
        <v>586</v>
      </c>
      <c r="D50" s="146">
        <v>0.19</v>
      </c>
      <c r="E50" s="147" t="s">
        <v>587</v>
      </c>
    </row>
    <row r="51" spans="1:5" ht="13.5" thickBot="1">
      <c r="A51" s="9"/>
      <c r="B51" s="9"/>
      <c r="C51" s="150" t="s">
        <v>592</v>
      </c>
      <c r="D51" s="151">
        <v>0.19</v>
      </c>
      <c r="E51" s="152" t="s">
        <v>593</v>
      </c>
    </row>
    <row r="52" spans="1:5" ht="13.5" thickBot="1">
      <c r="A52" s="9"/>
      <c r="B52" s="9"/>
      <c r="C52" s="139" t="s">
        <v>379</v>
      </c>
      <c r="D52" s="140"/>
      <c r="E52" s="141"/>
    </row>
    <row r="53" spans="1:5">
      <c r="A53" s="9"/>
      <c r="B53" s="9"/>
      <c r="C53" s="270" t="s">
        <v>19</v>
      </c>
      <c r="D53" s="271">
        <v>0</v>
      </c>
      <c r="E53" s="272" t="s">
        <v>19</v>
      </c>
    </row>
    <row r="54" spans="1:5">
      <c r="A54" s="9"/>
      <c r="B54" s="9"/>
      <c r="C54" s="142" t="s">
        <v>600</v>
      </c>
      <c r="D54" s="143">
        <v>0.21</v>
      </c>
      <c r="E54" s="144" t="s">
        <v>601</v>
      </c>
    </row>
    <row r="55" spans="1:5">
      <c r="A55" s="9"/>
      <c r="B55" s="9"/>
      <c r="C55" s="145" t="s">
        <v>604</v>
      </c>
      <c r="D55" s="146">
        <v>0.21</v>
      </c>
      <c r="E55" s="147" t="s">
        <v>605</v>
      </c>
    </row>
    <row r="56" spans="1:5">
      <c r="A56" s="9"/>
      <c r="B56" s="9"/>
      <c r="C56" s="145" t="s">
        <v>610</v>
      </c>
      <c r="D56" s="146">
        <v>0.21</v>
      </c>
      <c r="E56" s="147" t="s">
        <v>611</v>
      </c>
    </row>
    <row r="57" spans="1:5">
      <c r="A57" s="9"/>
      <c r="B57" s="9"/>
      <c r="C57" s="145" t="s">
        <v>507</v>
      </c>
      <c r="D57" s="146">
        <v>0.21</v>
      </c>
      <c r="E57" s="147" t="s">
        <v>508</v>
      </c>
    </row>
    <row r="58" spans="1:5">
      <c r="A58" s="9"/>
      <c r="B58" s="9"/>
      <c r="C58" s="145" t="s">
        <v>518</v>
      </c>
      <c r="D58" s="146">
        <v>0.21</v>
      </c>
      <c r="E58" s="147" t="s">
        <v>519</v>
      </c>
    </row>
    <row r="59" spans="1:5">
      <c r="A59" s="9"/>
      <c r="B59" s="9"/>
      <c r="C59" s="145" t="s">
        <v>574</v>
      </c>
      <c r="D59" s="146">
        <v>0.21</v>
      </c>
      <c r="E59" s="147" t="s">
        <v>575</v>
      </c>
    </row>
    <row r="60" spans="1:5">
      <c r="A60" s="9"/>
      <c r="B60" s="9"/>
      <c r="C60" s="145" t="s">
        <v>580</v>
      </c>
      <c r="D60" s="146">
        <v>0.21</v>
      </c>
      <c r="E60" s="147" t="s">
        <v>581</v>
      </c>
    </row>
    <row r="61" spans="1:5">
      <c r="A61" s="9"/>
      <c r="B61" s="9"/>
      <c r="C61" s="145" t="s">
        <v>586</v>
      </c>
      <c r="D61" s="146">
        <v>0.19</v>
      </c>
      <c r="E61" s="147" t="s">
        <v>587</v>
      </c>
    </row>
    <row r="62" spans="1:5" ht="13.5" thickBot="1">
      <c r="A62" s="9"/>
      <c r="B62" s="9"/>
      <c r="C62" s="150" t="s">
        <v>592</v>
      </c>
      <c r="D62" s="151">
        <v>0.19</v>
      </c>
      <c r="E62" s="152" t="s">
        <v>593</v>
      </c>
    </row>
    <row r="63" spans="1:5" ht="13.5" thickBot="1">
      <c r="A63" s="9"/>
      <c r="B63" s="9"/>
      <c r="C63" s="139" t="s">
        <v>769</v>
      </c>
      <c r="D63" s="140"/>
      <c r="E63" s="141"/>
    </row>
    <row r="64" spans="1:5">
      <c r="A64" s="9"/>
      <c r="B64" s="9"/>
      <c r="C64" s="270" t="s">
        <v>19</v>
      </c>
      <c r="D64" s="271">
        <v>0</v>
      </c>
      <c r="E64" s="272" t="s">
        <v>19</v>
      </c>
    </row>
    <row r="65" spans="1:6">
      <c r="A65" s="9"/>
      <c r="B65" s="9"/>
      <c r="C65" s="142" t="s">
        <v>638</v>
      </c>
      <c r="D65" s="143">
        <v>0.45</v>
      </c>
      <c r="E65" s="144" t="s">
        <v>639</v>
      </c>
    </row>
    <row r="66" spans="1:6">
      <c r="A66" s="9"/>
      <c r="B66" s="9"/>
      <c r="C66" s="145" t="s">
        <v>642</v>
      </c>
      <c r="D66" s="146">
        <v>0.45</v>
      </c>
      <c r="E66" s="147" t="s">
        <v>643</v>
      </c>
    </row>
    <row r="67" spans="1:6">
      <c r="A67" s="9"/>
      <c r="B67" s="9"/>
      <c r="C67" s="145" t="s">
        <v>646</v>
      </c>
      <c r="D67" s="146">
        <v>0.45</v>
      </c>
      <c r="E67" s="147" t="s">
        <v>647</v>
      </c>
    </row>
    <row r="68" spans="1:6">
      <c r="A68" s="9"/>
      <c r="B68" s="9"/>
      <c r="C68" s="145" t="s">
        <v>648</v>
      </c>
      <c r="D68" s="146">
        <v>0.45</v>
      </c>
      <c r="E68" s="147" t="s">
        <v>649</v>
      </c>
    </row>
    <row r="69" spans="1:6">
      <c r="A69" s="9"/>
      <c r="B69" s="9"/>
      <c r="C69" s="145" t="s">
        <v>770</v>
      </c>
      <c r="D69" s="146">
        <v>0.45</v>
      </c>
      <c r="E69" s="147" t="s">
        <v>651</v>
      </c>
    </row>
    <row r="70" spans="1:6">
      <c r="A70" s="9"/>
      <c r="B70" s="9"/>
      <c r="C70" s="145" t="s">
        <v>652</v>
      </c>
      <c r="D70" s="146">
        <v>0.46</v>
      </c>
      <c r="E70" s="147" t="s">
        <v>653</v>
      </c>
    </row>
    <row r="71" spans="1:6">
      <c r="A71" s="9"/>
      <c r="B71" s="9"/>
      <c r="C71" s="145" t="s">
        <v>650</v>
      </c>
      <c r="D71" s="146">
        <v>0.45</v>
      </c>
      <c r="E71" s="147" t="s">
        <v>654</v>
      </c>
    </row>
    <row r="72" spans="1:6">
      <c r="A72" s="9"/>
      <c r="B72" s="9"/>
      <c r="C72" s="145" t="s">
        <v>655</v>
      </c>
      <c r="D72" s="146">
        <v>0.42</v>
      </c>
      <c r="E72" s="147" t="s">
        <v>656</v>
      </c>
    </row>
    <row r="73" spans="1:6" ht="13.5" thickBot="1">
      <c r="A73" s="9"/>
      <c r="B73" s="9"/>
      <c r="C73" s="153" t="s">
        <v>657</v>
      </c>
      <c r="D73" s="154">
        <v>0.42</v>
      </c>
      <c r="E73" s="155" t="s">
        <v>658</v>
      </c>
    </row>
    <row r="74" spans="1:6" ht="13.5" thickBot="1">
      <c r="C74" s="139" t="s">
        <v>754</v>
      </c>
      <c r="D74" s="140"/>
      <c r="E74" s="141"/>
    </row>
    <row r="75" spans="1:6">
      <c r="C75" s="270" t="s">
        <v>19</v>
      </c>
      <c r="D75" s="271">
        <v>0</v>
      </c>
      <c r="E75" s="272" t="s">
        <v>19</v>
      </c>
    </row>
    <row r="76" spans="1:6">
      <c r="C76" s="142" t="s">
        <v>756</v>
      </c>
      <c r="D76" s="143">
        <v>0.3</v>
      </c>
      <c r="E76" s="144" t="s">
        <v>771</v>
      </c>
      <c r="F76" s="330"/>
    </row>
    <row r="77" spans="1:6">
      <c r="C77" s="145" t="s">
        <v>757</v>
      </c>
      <c r="D77" s="146">
        <v>0.3</v>
      </c>
      <c r="E77" s="147" t="s">
        <v>772</v>
      </c>
      <c r="F77" s="330"/>
    </row>
    <row r="78" spans="1:6">
      <c r="C78" s="145" t="s">
        <v>773</v>
      </c>
      <c r="D78" s="146">
        <v>0.3</v>
      </c>
      <c r="E78" s="147"/>
      <c r="F78" s="330"/>
    </row>
    <row r="79" spans="1:6">
      <c r="C79" s="145" t="s">
        <v>759</v>
      </c>
      <c r="D79" s="146">
        <v>0.3</v>
      </c>
      <c r="E79" s="147" t="s">
        <v>774</v>
      </c>
      <c r="F79" s="330"/>
    </row>
    <row r="80" spans="1:6">
      <c r="C80" s="145" t="s">
        <v>775</v>
      </c>
      <c r="D80" s="146">
        <v>0.3</v>
      </c>
      <c r="E80" s="147"/>
      <c r="F80" s="330"/>
    </row>
    <row r="81" spans="3:6">
      <c r="C81" s="145" t="s">
        <v>776</v>
      </c>
      <c r="D81" s="146">
        <v>0.22</v>
      </c>
      <c r="E81" s="147" t="s">
        <v>777</v>
      </c>
      <c r="F81" s="330"/>
    </row>
    <row r="82" spans="3:6">
      <c r="C82" s="145" t="s">
        <v>532</v>
      </c>
      <c r="D82" s="146">
        <v>0.19</v>
      </c>
      <c r="E82" s="147" t="s">
        <v>533</v>
      </c>
    </row>
    <row r="83" spans="3:6" ht="13.5" thickBot="1">
      <c r="C83" s="153" t="s">
        <v>538</v>
      </c>
      <c r="D83" s="154">
        <v>0.19</v>
      </c>
      <c r="E83" s="155" t="s">
        <v>539</v>
      </c>
    </row>
    <row r="84" spans="3:6">
      <c r="C84" s="145" t="s">
        <v>778</v>
      </c>
      <c r="D84" s="373">
        <v>0.3</v>
      </c>
      <c r="E84" s="147"/>
    </row>
    <row r="85" spans="3:6">
      <c r="C85" s="145" t="s">
        <v>779</v>
      </c>
      <c r="D85" s="373">
        <v>0.3</v>
      </c>
      <c r="E85" s="147"/>
    </row>
  </sheetData>
  <mergeCells count="1">
    <mergeCell ref="C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89"/>
  <sheetViews>
    <sheetView zoomScale="80" zoomScaleNormal="80" workbookViewId="0">
      <selection activeCell="E33" sqref="E33"/>
    </sheetView>
  </sheetViews>
  <sheetFormatPr defaultColWidth="11.42578125" defaultRowHeight="12.75"/>
  <cols>
    <col min="1" max="1" width="18.140625" style="116" bestFit="1" customWidth="1"/>
    <col min="2" max="2" width="11.42578125" style="116"/>
    <col min="3" max="3" width="44.42578125" style="116" bestFit="1" customWidth="1"/>
    <col min="4" max="4" width="9.5703125" style="212" customWidth="1"/>
    <col min="5" max="5" width="9.7109375" style="212" bestFit="1" customWidth="1"/>
    <col min="6" max="6" width="46.42578125" style="116" bestFit="1" customWidth="1"/>
    <col min="7" max="7" width="23.7109375" style="116" bestFit="1" customWidth="1"/>
    <col min="8" max="8" width="25" style="116" bestFit="1" customWidth="1"/>
    <col min="9" max="9" width="21.5703125" style="116" bestFit="1" customWidth="1"/>
    <col min="10" max="10" width="23.7109375" style="116" bestFit="1" customWidth="1"/>
    <col min="11" max="12" width="23.85546875" style="116" bestFit="1" customWidth="1"/>
    <col min="13" max="13" width="25.85546875" style="116" bestFit="1" customWidth="1"/>
    <col min="14" max="14" width="25.85546875" style="116" customWidth="1"/>
    <col min="15" max="15" width="24.140625" style="116" bestFit="1" customWidth="1"/>
    <col min="16" max="16" width="23.42578125" style="116" bestFit="1" customWidth="1"/>
    <col min="17" max="17" width="44.42578125" style="116" bestFit="1" customWidth="1"/>
    <col min="18" max="16384" width="11.42578125" style="116"/>
  </cols>
  <sheetData>
    <row r="1" spans="1:17" ht="13.5" thickBot="1">
      <c r="A1" s="156" t="s">
        <v>339</v>
      </c>
      <c r="B1" s="9"/>
      <c r="C1" s="622" t="s">
        <v>340</v>
      </c>
      <c r="D1" s="622"/>
      <c r="E1" s="622"/>
    </row>
    <row r="2" spans="1:17" ht="13.5" thickBot="1">
      <c r="A2" s="157" t="s">
        <v>348</v>
      </c>
      <c r="B2" s="9"/>
      <c r="C2" s="158" t="s">
        <v>349</v>
      </c>
      <c r="D2" s="213" t="s">
        <v>14</v>
      </c>
      <c r="E2" s="160" t="s">
        <v>46</v>
      </c>
      <c r="G2" s="161" t="s">
        <v>780</v>
      </c>
      <c r="H2" s="157" t="s">
        <v>348</v>
      </c>
      <c r="I2" s="157" t="s">
        <v>352</v>
      </c>
      <c r="J2" s="157" t="s">
        <v>359</v>
      </c>
      <c r="K2" s="157" t="s">
        <v>370</v>
      </c>
      <c r="L2" s="157" t="s">
        <v>382</v>
      </c>
      <c r="M2" s="157" t="s">
        <v>34</v>
      </c>
      <c r="N2" s="157" t="s">
        <v>781</v>
      </c>
      <c r="O2" s="157" t="s">
        <v>398</v>
      </c>
      <c r="P2" s="157" t="s">
        <v>782</v>
      </c>
      <c r="Q2" s="157" t="s">
        <v>783</v>
      </c>
    </row>
    <row r="3" spans="1:17" ht="13.5" thickBot="1">
      <c r="A3" s="157" t="s">
        <v>352</v>
      </c>
      <c r="B3" s="9"/>
      <c r="C3" s="157" t="s">
        <v>348</v>
      </c>
      <c r="D3" s="210"/>
      <c r="E3" s="210"/>
      <c r="G3" s="157" t="s">
        <v>348</v>
      </c>
      <c r="H3" s="162" t="s">
        <v>360</v>
      </c>
      <c r="I3" s="163" t="s">
        <v>399</v>
      </c>
      <c r="J3" s="163" t="s">
        <v>421</v>
      </c>
      <c r="K3" s="163" t="s">
        <v>443</v>
      </c>
      <c r="L3" s="163" t="s">
        <v>466</v>
      </c>
      <c r="M3" s="163" t="s">
        <v>497</v>
      </c>
      <c r="N3" s="163" t="s">
        <v>784</v>
      </c>
      <c r="O3" s="163" t="s">
        <v>524</v>
      </c>
      <c r="P3" s="163" t="s">
        <v>544</v>
      </c>
      <c r="Q3" s="163" t="s">
        <v>550</v>
      </c>
    </row>
    <row r="4" spans="1:17" ht="13.5" thickBot="1">
      <c r="A4" s="157" t="s">
        <v>359</v>
      </c>
      <c r="B4" s="9"/>
      <c r="C4" s="273" t="s">
        <v>19</v>
      </c>
      <c r="D4" s="274">
        <v>0</v>
      </c>
      <c r="E4" s="274" t="s">
        <v>19</v>
      </c>
      <c r="G4" s="157" t="s">
        <v>352</v>
      </c>
      <c r="H4" s="163" t="s">
        <v>371</v>
      </c>
      <c r="I4" s="163" t="s">
        <v>405</v>
      </c>
      <c r="J4" s="163" t="s">
        <v>425</v>
      </c>
      <c r="K4" s="163" t="s">
        <v>449</v>
      </c>
      <c r="L4" s="163" t="s">
        <v>473</v>
      </c>
      <c r="M4" s="163" t="s">
        <v>503</v>
      </c>
      <c r="N4" s="163" t="s">
        <v>785</v>
      </c>
      <c r="O4" s="163" t="s">
        <v>530</v>
      </c>
      <c r="P4" s="165"/>
      <c r="Q4" s="163" t="s">
        <v>556</v>
      </c>
    </row>
    <row r="5" spans="1:17" ht="13.5" thickBot="1">
      <c r="A5" s="157" t="s">
        <v>370</v>
      </c>
      <c r="B5" s="9"/>
      <c r="C5" s="162" t="s">
        <v>360</v>
      </c>
      <c r="D5" s="214">
        <v>0.21</v>
      </c>
      <c r="E5" s="164" t="s">
        <v>361</v>
      </c>
      <c r="G5" s="157" t="s">
        <v>359</v>
      </c>
      <c r="H5" s="163" t="s">
        <v>383</v>
      </c>
      <c r="I5" s="163" t="s">
        <v>411</v>
      </c>
      <c r="J5" s="163" t="s">
        <v>431</v>
      </c>
      <c r="K5" s="163" t="s">
        <v>456</v>
      </c>
      <c r="L5" s="163" t="s">
        <v>480</v>
      </c>
      <c r="M5" s="163" t="s">
        <v>509</v>
      </c>
      <c r="N5" s="229"/>
      <c r="O5" s="165"/>
      <c r="P5" s="165"/>
      <c r="Q5" s="163" t="s">
        <v>560</v>
      </c>
    </row>
    <row r="6" spans="1:17" ht="13.5" thickBot="1">
      <c r="A6" s="157" t="s">
        <v>382</v>
      </c>
      <c r="B6" s="9"/>
      <c r="C6" s="163" t="s">
        <v>371</v>
      </c>
      <c r="D6" s="215">
        <v>0.21</v>
      </c>
      <c r="E6" s="8" t="s">
        <v>372</v>
      </c>
      <c r="G6" s="157" t="s">
        <v>370</v>
      </c>
      <c r="H6" s="165"/>
      <c r="I6" s="165"/>
      <c r="J6" s="165"/>
      <c r="K6" s="165"/>
      <c r="L6" s="163" t="s">
        <v>483</v>
      </c>
      <c r="M6" s="165"/>
      <c r="N6" s="165"/>
      <c r="O6" s="165"/>
      <c r="P6" s="165"/>
      <c r="Q6" s="163" t="s">
        <v>566</v>
      </c>
    </row>
    <row r="7" spans="1:17" ht="13.5" thickBot="1">
      <c r="A7" s="157" t="s">
        <v>34</v>
      </c>
      <c r="B7" s="9"/>
      <c r="C7" s="163" t="s">
        <v>786</v>
      </c>
      <c r="D7" s="216">
        <v>0.21</v>
      </c>
      <c r="E7" s="8" t="s">
        <v>384</v>
      </c>
      <c r="G7" s="157" t="s">
        <v>382</v>
      </c>
      <c r="H7" s="165"/>
      <c r="I7" s="165"/>
      <c r="J7" s="165"/>
      <c r="K7" s="165"/>
      <c r="L7" s="165"/>
      <c r="M7" s="165"/>
      <c r="N7" s="165"/>
      <c r="O7" s="165"/>
      <c r="P7" s="165"/>
      <c r="Q7" s="157"/>
    </row>
    <row r="8" spans="1:17" ht="13.5" thickBot="1">
      <c r="A8" s="157" t="s">
        <v>398</v>
      </c>
      <c r="B8" s="7"/>
      <c r="C8" s="157" t="s">
        <v>352</v>
      </c>
      <c r="D8" s="210"/>
      <c r="E8" s="210"/>
      <c r="G8" s="157" t="s">
        <v>382</v>
      </c>
      <c r="H8" s="165"/>
      <c r="I8" s="165"/>
      <c r="J8" s="165"/>
      <c r="K8" s="165"/>
      <c r="L8" s="165"/>
      <c r="M8" s="165"/>
      <c r="N8" s="165"/>
      <c r="O8" s="165"/>
      <c r="P8" s="165"/>
      <c r="Q8" s="275"/>
    </row>
    <row r="9" spans="1:17" ht="13.5" thickBot="1">
      <c r="A9" s="157"/>
      <c r="B9" s="7"/>
      <c r="C9" s="275"/>
      <c r="D9" s="274"/>
      <c r="E9" s="276"/>
      <c r="G9" s="157" t="s">
        <v>34</v>
      </c>
      <c r="I9" s="165"/>
      <c r="J9" s="165"/>
      <c r="K9" s="165"/>
      <c r="L9" s="165"/>
      <c r="M9" s="165"/>
      <c r="N9" s="165"/>
      <c r="O9" s="165"/>
      <c r="P9" s="165"/>
      <c r="Q9" s="275"/>
    </row>
    <row r="10" spans="1:17" ht="13.5" thickBot="1">
      <c r="A10" s="157"/>
      <c r="B10" s="7"/>
      <c r="C10" s="275" t="s">
        <v>19</v>
      </c>
      <c r="D10" s="274">
        <v>0</v>
      </c>
      <c r="E10" s="276" t="s">
        <v>19</v>
      </c>
      <c r="G10" s="157" t="s">
        <v>398</v>
      </c>
      <c r="H10" s="165"/>
      <c r="I10" s="165"/>
      <c r="J10" s="165"/>
      <c r="K10" s="165"/>
      <c r="L10" s="165"/>
      <c r="M10" s="165"/>
      <c r="N10" s="165"/>
      <c r="O10" s="165"/>
      <c r="P10" s="165"/>
      <c r="Q10" s="163" t="s">
        <v>582</v>
      </c>
    </row>
    <row r="11" spans="1:17" ht="13.5" thickBot="1">
      <c r="A11" s="157"/>
      <c r="B11" s="7"/>
      <c r="C11" s="275"/>
      <c r="D11" s="274"/>
      <c r="E11" s="276"/>
      <c r="G11" s="157" t="s">
        <v>511</v>
      </c>
      <c r="H11" s="165"/>
      <c r="I11" s="165"/>
      <c r="J11" s="165"/>
      <c r="K11" s="165"/>
      <c r="L11" s="165"/>
      <c r="M11" s="165"/>
      <c r="N11" s="165"/>
      <c r="O11" s="165"/>
      <c r="P11" s="165"/>
      <c r="Q11" s="163"/>
    </row>
    <row r="12" spans="1:17" ht="13.5" thickBot="1">
      <c r="A12" s="157"/>
      <c r="B12" s="9"/>
      <c r="C12" s="163" t="s">
        <v>399</v>
      </c>
      <c r="D12" s="214">
        <v>0.21</v>
      </c>
      <c r="E12" s="8" t="s">
        <v>400</v>
      </c>
      <c r="G12" s="157" t="s">
        <v>783</v>
      </c>
      <c r="H12" s="165"/>
      <c r="I12" s="165"/>
      <c r="J12" s="165"/>
      <c r="K12" s="165"/>
      <c r="L12" s="165"/>
      <c r="M12" s="165"/>
      <c r="N12" s="165"/>
      <c r="O12" s="165"/>
      <c r="P12" s="165"/>
      <c r="Q12" s="163"/>
    </row>
    <row r="13" spans="1:17" ht="13.5" thickBot="1">
      <c r="A13" s="9"/>
      <c r="B13" s="9"/>
      <c r="C13" s="163" t="s">
        <v>405</v>
      </c>
      <c r="D13" s="215">
        <v>0.21</v>
      </c>
      <c r="E13" s="8" t="s">
        <v>406</v>
      </c>
      <c r="G13" s="157"/>
      <c r="H13" s="165"/>
      <c r="I13" s="165"/>
      <c r="J13" s="165"/>
      <c r="K13" s="165"/>
      <c r="L13" s="165"/>
      <c r="M13" s="165"/>
      <c r="N13" s="165"/>
      <c r="O13" s="165"/>
      <c r="P13" s="165"/>
      <c r="Q13" s="163" t="s">
        <v>588</v>
      </c>
    </row>
    <row r="14" spans="1:17" ht="13.5" thickBot="1">
      <c r="A14" s="9"/>
      <c r="B14" s="9"/>
      <c r="C14" s="163" t="s">
        <v>411</v>
      </c>
      <c r="D14" s="216">
        <v>0.21</v>
      </c>
      <c r="E14" s="8" t="s">
        <v>412</v>
      </c>
      <c r="G14" s="157"/>
      <c r="H14" s="165"/>
      <c r="I14" s="165"/>
      <c r="J14" s="165"/>
      <c r="K14" s="165"/>
      <c r="L14" s="165"/>
      <c r="M14" s="165"/>
      <c r="N14" s="165"/>
      <c r="O14" s="165"/>
      <c r="P14" s="165"/>
      <c r="Q14" s="163" t="s">
        <v>594</v>
      </c>
    </row>
    <row r="15" spans="1:17" ht="13.5" thickBot="1">
      <c r="A15" s="9"/>
      <c r="B15" s="9"/>
      <c r="C15" s="157" t="s">
        <v>359</v>
      </c>
      <c r="D15" s="210"/>
      <c r="E15" s="210"/>
      <c r="G15" s="157"/>
      <c r="H15" s="165"/>
      <c r="I15" s="165"/>
      <c r="J15" s="165"/>
      <c r="K15" s="165"/>
      <c r="L15" s="165"/>
      <c r="M15" s="165"/>
      <c r="N15" s="165"/>
      <c r="O15" s="165"/>
      <c r="P15" s="165"/>
      <c r="Q15" s="227"/>
    </row>
    <row r="16" spans="1:17" ht="13.5" thickBot="1">
      <c r="A16" s="9"/>
      <c r="B16" s="9"/>
      <c r="C16" s="275" t="s">
        <v>19</v>
      </c>
      <c r="D16" s="274">
        <v>0</v>
      </c>
      <c r="E16" s="276" t="s">
        <v>19</v>
      </c>
      <c r="G16" s="277"/>
      <c r="H16" s="165"/>
      <c r="I16" s="165"/>
      <c r="J16" s="165"/>
      <c r="K16" s="165"/>
      <c r="L16" s="165"/>
      <c r="M16" s="165"/>
      <c r="N16" s="165"/>
      <c r="O16" s="165"/>
      <c r="P16" s="165"/>
      <c r="Q16" s="157"/>
    </row>
    <row r="17" spans="1:17">
      <c r="A17" s="9"/>
      <c r="B17" s="9"/>
      <c r="C17" s="163" t="s">
        <v>421</v>
      </c>
      <c r="D17" s="214">
        <v>0.21</v>
      </c>
      <c r="E17" s="8" t="s">
        <v>422</v>
      </c>
      <c r="G17" s="166"/>
      <c r="H17" s="165"/>
      <c r="I17" s="165"/>
      <c r="J17" s="165"/>
      <c r="K17" s="165"/>
      <c r="L17" s="165"/>
      <c r="M17" s="165"/>
      <c r="N17" s="165"/>
      <c r="O17" s="165"/>
      <c r="P17" s="165"/>
      <c r="Q17" s="163" t="s">
        <v>606</v>
      </c>
    </row>
    <row r="18" spans="1:17">
      <c r="A18" s="9"/>
      <c r="B18" s="9"/>
      <c r="C18" s="163" t="s">
        <v>425</v>
      </c>
      <c r="D18" s="215">
        <v>0.21</v>
      </c>
      <c r="E18" s="8" t="s">
        <v>426</v>
      </c>
      <c r="G18" s="166"/>
      <c r="H18" s="165"/>
      <c r="I18" s="165"/>
      <c r="J18" s="165"/>
      <c r="K18" s="165"/>
      <c r="L18" s="165"/>
      <c r="M18" s="165"/>
      <c r="N18" s="165"/>
      <c r="O18" s="165"/>
      <c r="P18" s="165"/>
      <c r="Q18" s="163"/>
    </row>
    <row r="19" spans="1:17">
      <c r="A19" s="9"/>
      <c r="B19" s="9"/>
      <c r="C19" s="163" t="s">
        <v>431</v>
      </c>
      <c r="D19" s="216">
        <v>0.21</v>
      </c>
      <c r="E19" s="8" t="s">
        <v>432</v>
      </c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237"/>
    </row>
    <row r="20" spans="1:17">
      <c r="A20" s="9"/>
      <c r="B20" s="9"/>
      <c r="C20" s="227" t="s">
        <v>787</v>
      </c>
      <c r="D20" s="216">
        <v>0.21</v>
      </c>
      <c r="E20" s="228" t="s">
        <v>788</v>
      </c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319"/>
    </row>
    <row r="21" spans="1:17" ht="13.5" thickBot="1">
      <c r="A21" s="9"/>
      <c r="B21" s="9"/>
      <c r="C21" s="157" t="s">
        <v>370</v>
      </c>
      <c r="D21" s="210"/>
      <c r="E21" s="210"/>
      <c r="L21" s="116" t="s">
        <v>789</v>
      </c>
    </row>
    <row r="22" spans="1:17">
      <c r="A22" s="9"/>
      <c r="B22" s="9"/>
      <c r="C22" s="275" t="s">
        <v>19</v>
      </c>
      <c r="D22" s="274">
        <v>0</v>
      </c>
      <c r="E22" s="276" t="s">
        <v>19</v>
      </c>
    </row>
    <row r="23" spans="1:17">
      <c r="A23" s="9"/>
      <c r="B23" s="9"/>
      <c r="C23" s="163" t="s">
        <v>443</v>
      </c>
      <c r="D23" s="356">
        <v>0.3</v>
      </c>
      <c r="E23" s="8" t="s">
        <v>444</v>
      </c>
    </row>
    <row r="24" spans="1:17">
      <c r="A24" s="9"/>
      <c r="B24" s="9"/>
      <c r="C24" s="163" t="s">
        <v>456</v>
      </c>
      <c r="D24" s="357">
        <v>0.3</v>
      </c>
      <c r="E24" s="8" t="s">
        <v>450</v>
      </c>
    </row>
    <row r="25" spans="1:17">
      <c r="A25" s="9"/>
      <c r="B25" s="9"/>
      <c r="C25" s="163" t="s">
        <v>449</v>
      </c>
      <c r="D25" s="358">
        <v>0.3</v>
      </c>
      <c r="E25" s="8" t="s">
        <v>457</v>
      </c>
    </row>
    <row r="26" spans="1:17" ht="13.5" thickBot="1">
      <c r="A26" s="9"/>
      <c r="B26" s="9"/>
      <c r="C26" s="157" t="s">
        <v>382</v>
      </c>
      <c r="D26" s="210"/>
      <c r="E26" s="210"/>
    </row>
    <row r="27" spans="1:17">
      <c r="A27" s="9"/>
      <c r="B27" s="9"/>
      <c r="C27" s="275" t="s">
        <v>19</v>
      </c>
      <c r="D27" s="274">
        <v>0</v>
      </c>
      <c r="E27" s="276" t="s">
        <v>19</v>
      </c>
    </row>
    <row r="28" spans="1:17">
      <c r="A28" s="9"/>
      <c r="B28" s="9"/>
      <c r="C28" s="163" t="s">
        <v>790</v>
      </c>
      <c r="D28" s="356">
        <v>0.3</v>
      </c>
      <c r="E28" s="8" t="s">
        <v>467</v>
      </c>
      <c r="L28" s="342"/>
      <c r="M28" s="342"/>
      <c r="N28" s="342"/>
      <c r="O28" s="4"/>
    </row>
    <row r="29" spans="1:17">
      <c r="A29" s="9"/>
      <c r="B29" s="9"/>
      <c r="C29" s="163" t="s">
        <v>791</v>
      </c>
      <c r="D29" s="357">
        <v>0.3</v>
      </c>
      <c r="E29" s="8" t="s">
        <v>474</v>
      </c>
      <c r="L29" s="342"/>
      <c r="M29" s="342"/>
      <c r="N29" s="342"/>
      <c r="O29" s="4"/>
    </row>
    <row r="30" spans="1:17" ht="13.5" thickBot="1">
      <c r="A30" s="9"/>
      <c r="B30" s="9"/>
      <c r="C30" s="163" t="s">
        <v>480</v>
      </c>
      <c r="D30" s="357">
        <v>0.3</v>
      </c>
      <c r="E30" s="8" t="s">
        <v>481</v>
      </c>
      <c r="L30" s="342"/>
      <c r="M30" s="342"/>
      <c r="N30" s="342"/>
      <c r="O30" s="4"/>
    </row>
    <row r="31" spans="1:17" ht="13.5" thickBot="1">
      <c r="A31" s="9"/>
      <c r="B31" s="9"/>
      <c r="C31" s="163" t="s">
        <v>483</v>
      </c>
      <c r="D31" s="358">
        <v>0.3</v>
      </c>
      <c r="E31" s="8" t="s">
        <v>484</v>
      </c>
      <c r="H31" s="159" t="s">
        <v>792</v>
      </c>
      <c r="I31" s="213"/>
      <c r="J31" s="221"/>
      <c r="L31" s="342"/>
      <c r="M31" s="342"/>
      <c r="N31" s="342"/>
      <c r="O31" s="4"/>
    </row>
    <row r="32" spans="1:17" ht="13.5" thickBot="1">
      <c r="A32" s="9"/>
      <c r="B32" s="9"/>
      <c r="C32" s="227" t="s">
        <v>793</v>
      </c>
      <c r="D32" s="358">
        <v>0.3</v>
      </c>
      <c r="E32" s="228" t="s">
        <v>794</v>
      </c>
      <c r="H32" s="317"/>
      <c r="I32" s="213"/>
      <c r="J32" s="221"/>
      <c r="L32" s="342"/>
      <c r="M32" s="342"/>
      <c r="N32" s="342"/>
      <c r="O32" s="4"/>
    </row>
    <row r="33" spans="1:15" ht="13.5" thickBot="1">
      <c r="A33" s="9"/>
      <c r="B33" s="9"/>
      <c r="C33" s="227" t="s">
        <v>795</v>
      </c>
      <c r="D33" s="358">
        <v>0.3</v>
      </c>
      <c r="E33" s="228" t="s">
        <v>796</v>
      </c>
      <c r="H33" s="317"/>
      <c r="I33" s="213"/>
      <c r="J33" s="221"/>
      <c r="L33" s="342"/>
      <c r="M33" s="342"/>
      <c r="N33" s="342"/>
      <c r="O33" s="4"/>
    </row>
    <row r="34" spans="1:15" ht="13.5" thickBot="1">
      <c r="A34" s="9"/>
      <c r="B34" s="9"/>
      <c r="C34" s="157" t="s">
        <v>34</v>
      </c>
      <c r="D34" s="210"/>
      <c r="E34" s="210"/>
      <c r="H34" s="218"/>
      <c r="I34" s="213" t="s">
        <v>14</v>
      </c>
      <c r="J34" s="221" t="s">
        <v>46</v>
      </c>
      <c r="L34" s="342"/>
      <c r="M34" s="342"/>
      <c r="N34" s="342"/>
      <c r="O34" s="4"/>
    </row>
    <row r="35" spans="1:15">
      <c r="A35" s="9"/>
      <c r="B35" s="9"/>
      <c r="C35" s="275" t="s">
        <v>19</v>
      </c>
      <c r="D35" s="274">
        <v>0</v>
      </c>
      <c r="E35" s="276" t="s">
        <v>19</v>
      </c>
      <c r="H35" s="218" t="s">
        <v>19</v>
      </c>
      <c r="I35" s="278">
        <v>0</v>
      </c>
      <c r="J35" s="279" t="s">
        <v>19</v>
      </c>
      <c r="L35" s="342"/>
      <c r="M35" s="342"/>
      <c r="N35" s="342"/>
      <c r="O35" s="4"/>
    </row>
    <row r="36" spans="1:15">
      <c r="A36" s="9"/>
      <c r="B36" s="9"/>
      <c r="C36" s="163" t="s">
        <v>497</v>
      </c>
      <c r="D36" s="356">
        <v>0.3</v>
      </c>
      <c r="E36" s="8" t="s">
        <v>498</v>
      </c>
      <c r="H36" s="163" t="s">
        <v>524</v>
      </c>
      <c r="I36" s="214">
        <v>0.19</v>
      </c>
      <c r="J36" s="8" t="s">
        <v>525</v>
      </c>
      <c r="L36" s="342"/>
      <c r="M36" s="342"/>
      <c r="N36" s="342"/>
      <c r="O36" s="4"/>
    </row>
    <row r="37" spans="1:15">
      <c r="A37" s="9"/>
      <c r="B37" s="9"/>
      <c r="C37" s="163" t="s">
        <v>503</v>
      </c>
      <c r="D37" s="357">
        <v>0.3</v>
      </c>
      <c r="E37" s="8" t="s">
        <v>504</v>
      </c>
      <c r="H37" s="163" t="s">
        <v>530</v>
      </c>
      <c r="I37" s="215">
        <v>0.19</v>
      </c>
      <c r="J37" s="8" t="s">
        <v>531</v>
      </c>
      <c r="L37" s="342"/>
      <c r="M37" s="342"/>
      <c r="N37" s="342"/>
      <c r="O37" s="4"/>
    </row>
    <row r="38" spans="1:15">
      <c r="A38" s="9"/>
      <c r="B38" s="9"/>
      <c r="C38" s="163" t="s">
        <v>797</v>
      </c>
      <c r="D38" s="358">
        <v>0.3</v>
      </c>
      <c r="E38" s="8" t="s">
        <v>510</v>
      </c>
      <c r="H38" s="163" t="s">
        <v>550</v>
      </c>
      <c r="I38" s="215">
        <v>0.19</v>
      </c>
      <c r="J38" s="8" t="s">
        <v>551</v>
      </c>
      <c r="L38" s="342"/>
      <c r="M38" s="342"/>
      <c r="N38" s="342"/>
      <c r="O38" s="4"/>
    </row>
    <row r="39" spans="1:15">
      <c r="A39" s="9"/>
      <c r="B39" s="9"/>
      <c r="C39" s="227"/>
      <c r="D39" s="216"/>
      <c r="E39" s="228"/>
      <c r="H39" s="229"/>
      <c r="I39" s="230"/>
      <c r="J39" s="231"/>
      <c r="L39" s="342"/>
      <c r="M39" s="342"/>
      <c r="N39" s="342"/>
      <c r="O39" s="4"/>
    </row>
    <row r="40" spans="1:15" ht="13.5" thickBot="1">
      <c r="A40" s="9"/>
      <c r="B40" s="9"/>
      <c r="C40" s="157" t="s">
        <v>511</v>
      </c>
      <c r="D40" s="210"/>
      <c r="E40" s="210"/>
      <c r="H40" s="229"/>
      <c r="I40" s="230"/>
      <c r="J40" s="231"/>
      <c r="L40" s="342"/>
      <c r="M40" s="342"/>
      <c r="N40" s="342"/>
      <c r="O40" s="4"/>
    </row>
    <row r="41" spans="1:15">
      <c r="A41" s="9"/>
      <c r="B41" s="9"/>
      <c r="C41" s="273" t="s">
        <v>19</v>
      </c>
      <c r="D41" s="274">
        <v>0</v>
      </c>
      <c r="E41" s="274" t="s">
        <v>19</v>
      </c>
      <c r="H41" s="229"/>
      <c r="I41" s="230"/>
      <c r="J41" s="231"/>
      <c r="L41" s="342"/>
      <c r="M41" s="342"/>
      <c r="N41" s="342"/>
      <c r="O41" s="4"/>
    </row>
    <row r="42" spans="1:15">
      <c r="A42" s="9"/>
      <c r="B42" s="9"/>
      <c r="C42" s="163" t="s">
        <v>512</v>
      </c>
      <c r="D42" s="356">
        <v>0.3</v>
      </c>
      <c r="E42" s="8" t="s">
        <v>513</v>
      </c>
      <c r="F42" s="208"/>
      <c r="H42" s="229"/>
      <c r="I42" s="230"/>
      <c r="J42" s="231"/>
      <c r="L42" s="342"/>
      <c r="M42" s="342"/>
      <c r="N42" s="342"/>
      <c r="O42" s="4"/>
    </row>
    <row r="43" spans="1:15">
      <c r="A43" s="9"/>
      <c r="B43" s="9"/>
      <c r="C43" s="163" t="s">
        <v>514</v>
      </c>
      <c r="D43" s="357">
        <v>0.3</v>
      </c>
      <c r="E43" s="8" t="s">
        <v>515</v>
      </c>
      <c r="F43" s="208"/>
      <c r="H43" s="229"/>
      <c r="I43" s="230"/>
      <c r="J43" s="231"/>
      <c r="L43" s="342"/>
      <c r="M43" s="342"/>
      <c r="N43" s="342"/>
      <c r="O43" s="4"/>
    </row>
    <row r="44" spans="1:15">
      <c r="A44" s="9"/>
      <c r="B44" s="9"/>
      <c r="C44" s="163"/>
      <c r="D44" s="216"/>
      <c r="E44" s="8"/>
      <c r="H44" s="229"/>
      <c r="I44" s="230"/>
      <c r="J44" s="231"/>
      <c r="L44" s="342"/>
      <c r="M44" s="342"/>
      <c r="N44" s="342"/>
      <c r="O44" s="4"/>
    </row>
    <row r="45" spans="1:15" ht="13.5" thickBot="1">
      <c r="A45" s="9"/>
      <c r="B45" s="9"/>
      <c r="C45" s="157" t="s">
        <v>798</v>
      </c>
      <c r="D45" s="210"/>
      <c r="E45" s="210"/>
      <c r="H45" s="229"/>
      <c r="I45" s="230"/>
      <c r="J45" s="231"/>
      <c r="L45" s="342"/>
      <c r="M45" s="342"/>
      <c r="N45" s="342"/>
      <c r="O45" s="4"/>
    </row>
    <row r="46" spans="1:15">
      <c r="A46" s="9"/>
      <c r="B46" s="9"/>
      <c r="C46" s="227" t="s">
        <v>799</v>
      </c>
      <c r="D46" s="216">
        <v>0.45</v>
      </c>
      <c r="E46" s="228" t="s">
        <v>800</v>
      </c>
      <c r="H46" s="229"/>
      <c r="I46" s="230"/>
      <c r="J46" s="231"/>
      <c r="L46" s="342"/>
      <c r="M46" s="342"/>
      <c r="N46" s="342"/>
      <c r="O46" s="4"/>
    </row>
    <row r="47" spans="1:15">
      <c r="A47" s="9"/>
      <c r="B47" s="9"/>
      <c r="C47" s="227" t="s">
        <v>801</v>
      </c>
      <c r="D47" s="216">
        <v>0.45</v>
      </c>
      <c r="E47" s="228" t="s">
        <v>607</v>
      </c>
      <c r="H47" s="229"/>
      <c r="I47" s="230"/>
      <c r="J47" s="231"/>
      <c r="L47" s="342"/>
      <c r="M47" s="342"/>
      <c r="N47" s="342"/>
      <c r="O47" s="4"/>
    </row>
    <row r="48" spans="1:15">
      <c r="A48" s="9"/>
      <c r="B48" s="9"/>
      <c r="C48" s="227"/>
      <c r="D48" s="216"/>
      <c r="E48" s="228"/>
      <c r="H48" s="229"/>
      <c r="I48" s="230"/>
      <c r="J48" s="231"/>
      <c r="L48" s="342"/>
      <c r="M48" s="342"/>
      <c r="N48" s="342"/>
      <c r="O48" s="4"/>
    </row>
    <row r="49" spans="1:6" ht="13.5" thickBot="1">
      <c r="A49" s="9"/>
      <c r="B49" s="9"/>
      <c r="C49" s="157" t="s">
        <v>393</v>
      </c>
      <c r="D49" s="215"/>
      <c r="E49" s="8"/>
    </row>
    <row r="50" spans="1:6">
      <c r="A50" s="9"/>
      <c r="B50" s="9"/>
      <c r="C50" s="275" t="s">
        <v>19</v>
      </c>
      <c r="D50" s="215">
        <v>0</v>
      </c>
      <c r="E50" s="8" t="s">
        <v>19</v>
      </c>
    </row>
    <row r="51" spans="1:6">
      <c r="A51" s="9"/>
      <c r="B51" s="9"/>
      <c r="C51" s="163" t="s">
        <v>556</v>
      </c>
      <c r="D51" s="215">
        <v>0.17</v>
      </c>
      <c r="E51" s="8" t="s">
        <v>557</v>
      </c>
    </row>
    <row r="52" spans="1:6">
      <c r="A52" s="9"/>
      <c r="B52" s="9"/>
      <c r="C52" s="163" t="s">
        <v>802</v>
      </c>
      <c r="D52" s="215">
        <v>0.25</v>
      </c>
      <c r="E52" s="8" t="s">
        <v>567</v>
      </c>
    </row>
    <row r="53" spans="1:6">
      <c r="A53" s="9"/>
      <c r="B53" s="9"/>
      <c r="C53" s="163" t="s">
        <v>803</v>
      </c>
      <c r="D53" s="215">
        <v>0.3</v>
      </c>
      <c r="E53" s="8" t="s">
        <v>804</v>
      </c>
    </row>
    <row r="54" spans="1:6">
      <c r="A54" s="9"/>
      <c r="B54" s="9"/>
      <c r="C54" s="163" t="s">
        <v>582</v>
      </c>
      <c r="D54" s="211">
        <v>0.25</v>
      </c>
      <c r="E54" s="318" t="s">
        <v>577</v>
      </c>
      <c r="F54" s="208"/>
    </row>
    <row r="55" spans="1:6" ht="13.5" thickBot="1">
      <c r="A55" s="9"/>
      <c r="B55" s="9"/>
      <c r="C55" s="157" t="s">
        <v>805</v>
      </c>
      <c r="D55" s="217"/>
      <c r="E55" s="169"/>
      <c r="F55" s="209"/>
    </row>
    <row r="56" spans="1:6">
      <c r="A56" s="9"/>
      <c r="B56" s="9"/>
      <c r="C56" s="163" t="s">
        <v>606</v>
      </c>
      <c r="D56" s="211">
        <v>0.3</v>
      </c>
      <c r="E56" s="318" t="s">
        <v>800</v>
      </c>
      <c r="F56" s="209"/>
    </row>
    <row r="57" spans="1:6">
      <c r="C57" s="227" t="s">
        <v>806</v>
      </c>
      <c r="D57" s="347">
        <v>0.21</v>
      </c>
      <c r="E57" s="348" t="s">
        <v>607</v>
      </c>
      <c r="F57" s="209"/>
    </row>
    <row r="58" spans="1:6" ht="13.5" thickBot="1">
      <c r="F58" s="208"/>
    </row>
    <row r="59" spans="1:6" ht="13.5" thickBot="1">
      <c r="C59" s="159" t="s">
        <v>35</v>
      </c>
      <c r="D59" s="213" t="s">
        <v>14</v>
      </c>
      <c r="E59" s="221" t="s">
        <v>46</v>
      </c>
      <c r="F59" s="208"/>
    </row>
    <row r="60" spans="1:6">
      <c r="C60" s="218" t="s">
        <v>19</v>
      </c>
      <c r="D60" s="219">
        <v>0</v>
      </c>
      <c r="E60" s="220" t="s">
        <v>19</v>
      </c>
      <c r="F60" s="208"/>
    </row>
    <row r="61" spans="1:6">
      <c r="C61" s="163" t="s">
        <v>560</v>
      </c>
      <c r="D61" s="215">
        <v>0.15</v>
      </c>
      <c r="E61" s="8" t="s">
        <v>807</v>
      </c>
      <c r="F61" s="208"/>
    </row>
    <row r="62" spans="1:6">
      <c r="C62" s="163" t="s">
        <v>808</v>
      </c>
      <c r="D62" s="215">
        <v>0.15</v>
      </c>
      <c r="E62" s="8" t="s">
        <v>809</v>
      </c>
      <c r="F62" s="208"/>
    </row>
    <row r="63" spans="1:6">
      <c r="C63" s="163" t="s">
        <v>810</v>
      </c>
      <c r="D63" s="215">
        <v>0.15</v>
      </c>
      <c r="E63" s="8" t="s">
        <v>811</v>
      </c>
      <c r="F63" s="208"/>
    </row>
    <row r="64" spans="1:6">
      <c r="C64" s="163" t="s">
        <v>812</v>
      </c>
      <c r="D64" s="215">
        <v>0.23</v>
      </c>
      <c r="E64" s="8" t="s">
        <v>813</v>
      </c>
    </row>
    <row r="65" spans="3:10">
      <c r="C65" s="163" t="s">
        <v>588</v>
      </c>
      <c r="D65" s="211">
        <v>0.25</v>
      </c>
      <c r="E65" s="8" t="s">
        <v>814</v>
      </c>
      <c r="F65" s="619" t="s">
        <v>815</v>
      </c>
    </row>
    <row r="66" spans="3:10">
      <c r="C66" s="163" t="s">
        <v>594</v>
      </c>
      <c r="D66" s="211">
        <v>0.21</v>
      </c>
      <c r="E66" s="211">
        <v>40072</v>
      </c>
      <c r="F66" s="619"/>
    </row>
    <row r="67" spans="3:10">
      <c r="C67" s="163" t="s">
        <v>816</v>
      </c>
      <c r="D67" s="211">
        <v>0.19</v>
      </c>
      <c r="E67" s="211">
        <v>40073</v>
      </c>
      <c r="F67" s="331"/>
    </row>
    <row r="68" spans="3:10">
      <c r="C68" s="163" t="s">
        <v>817</v>
      </c>
      <c r="D68" s="211">
        <v>0.21</v>
      </c>
      <c r="E68" s="318" t="s">
        <v>818</v>
      </c>
      <c r="F68" s="516"/>
    </row>
    <row r="69" spans="3:10">
      <c r="C69" s="163" t="s">
        <v>819</v>
      </c>
      <c r="D69" s="211">
        <v>0.3</v>
      </c>
      <c r="E69" s="318" t="s">
        <v>820</v>
      </c>
      <c r="F69" s="331"/>
    </row>
    <row r="70" spans="3:10">
      <c r="C70" s="163" t="s">
        <v>821</v>
      </c>
      <c r="D70" s="211" t="s">
        <v>822</v>
      </c>
      <c r="E70" s="318" t="s">
        <v>823</v>
      </c>
    </row>
    <row r="71" spans="3:10">
      <c r="C71" s="163" t="s">
        <v>824</v>
      </c>
      <c r="D71" s="211">
        <v>0.23</v>
      </c>
      <c r="E71" s="318" t="s">
        <v>825</v>
      </c>
    </row>
    <row r="72" spans="3:10">
      <c r="C72" s="163" t="s">
        <v>826</v>
      </c>
      <c r="D72" s="211">
        <v>0.19</v>
      </c>
      <c r="E72" s="318" t="s">
        <v>823</v>
      </c>
    </row>
    <row r="73" spans="3:10">
      <c r="C73" s="163" t="s">
        <v>827</v>
      </c>
      <c r="D73" s="211" t="s">
        <v>828</v>
      </c>
      <c r="E73" s="318" t="s">
        <v>829</v>
      </c>
    </row>
    <row r="74" spans="3:10">
      <c r="C74" s="163" t="s">
        <v>830</v>
      </c>
      <c r="D74" s="211" t="s">
        <v>822</v>
      </c>
      <c r="E74" s="318" t="s">
        <v>831</v>
      </c>
    </row>
    <row r="75" spans="3:10">
      <c r="C75" s="163" t="s">
        <v>832</v>
      </c>
      <c r="D75" s="211">
        <v>0.3</v>
      </c>
      <c r="E75" s="318" t="s">
        <v>833</v>
      </c>
      <c r="F75" s="116" t="s">
        <v>834</v>
      </c>
    </row>
    <row r="76" spans="3:10">
      <c r="C76" s="163" t="s">
        <v>835</v>
      </c>
      <c r="D76" s="211">
        <v>0.3</v>
      </c>
      <c r="E76" s="346">
        <v>40081</v>
      </c>
      <c r="F76" s="116" t="s">
        <v>364</v>
      </c>
    </row>
    <row r="77" spans="3:10">
      <c r="C77" s="163" t="s">
        <v>836</v>
      </c>
      <c r="D77" s="211">
        <v>0.23</v>
      </c>
      <c r="E77" s="318" t="s">
        <v>837</v>
      </c>
    </row>
    <row r="78" spans="3:10">
      <c r="C78" s="163"/>
      <c r="D78" s="211"/>
      <c r="E78" s="211">
        <v>40083</v>
      </c>
    </row>
    <row r="80" spans="3:10">
      <c r="G80" s="620"/>
      <c r="H80" s="621"/>
      <c r="I80" s="517"/>
      <c r="J80" s="4"/>
    </row>
    <row r="81" spans="7:10">
      <c r="G81" s="620"/>
      <c r="H81" s="621"/>
      <c r="I81" s="517"/>
      <c r="J81" s="4"/>
    </row>
    <row r="82" spans="7:10">
      <c r="G82" s="620"/>
      <c r="H82" s="621"/>
      <c r="I82" s="517"/>
      <c r="J82" s="4"/>
    </row>
    <row r="83" spans="7:10">
      <c r="G83" s="517"/>
      <c r="H83" s="342"/>
      <c r="I83" s="517"/>
      <c r="J83" s="4"/>
    </row>
    <row r="84" spans="7:10">
      <c r="G84" s="620"/>
      <c r="H84" s="621"/>
      <c r="I84" s="517"/>
      <c r="J84" s="4"/>
    </row>
    <row r="85" spans="7:10">
      <c r="G85" s="620"/>
      <c r="H85" s="621"/>
      <c r="I85" s="517"/>
      <c r="J85" s="4"/>
    </row>
    <row r="86" spans="7:10">
      <c r="G86" s="517"/>
      <c r="H86" s="342"/>
      <c r="I86" s="517"/>
      <c r="J86" s="4"/>
    </row>
    <row r="87" spans="7:10">
      <c r="G87" s="620"/>
      <c r="H87" s="621"/>
      <c r="I87" s="517"/>
      <c r="J87" s="4"/>
    </row>
    <row r="88" spans="7:10">
      <c r="G88" s="517"/>
      <c r="H88" s="342"/>
      <c r="I88" s="517"/>
      <c r="J88" s="4"/>
    </row>
    <row r="89" spans="7:10">
      <c r="G89" s="620"/>
      <c r="H89" s="621"/>
      <c r="I89" s="517"/>
      <c r="J89" s="4"/>
    </row>
  </sheetData>
  <mergeCells count="9">
    <mergeCell ref="F65:F66"/>
    <mergeCell ref="G89:H89"/>
    <mergeCell ref="C1:E1"/>
    <mergeCell ref="G84:H84"/>
    <mergeCell ref="G85:H85"/>
    <mergeCell ref="G87:H87"/>
    <mergeCell ref="G80:H80"/>
    <mergeCell ref="G81:H81"/>
    <mergeCell ref="G82:H82"/>
  </mergeCells>
  <dataValidations count="1">
    <dataValidation type="list" allowBlank="1" showInputMessage="1" showErrorMessage="1" sqref="C3:C4 C41" xr:uid="{00000000-0002-0000-0700-000000000000}">
      <formula1>Cabernet</formula1>
    </dataValidation>
  </dataValidations>
  <pageMargins left="0.7" right="0.7" top="0.75" bottom="0.75" header="0.3" footer="0.3"/>
  <pageSetup paperSize="9" orientation="portrait" horizontalDpi="0" verticalDpi="0" r:id="rId1"/>
  <ignoredErrors>
    <ignoredError sqref="E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revision/>
  <dcterms:created xsi:type="dcterms:W3CDTF">1996-11-27T10:00:04Z</dcterms:created>
  <dcterms:modified xsi:type="dcterms:W3CDTF">2021-09-19T18:49:44Z</dcterms:modified>
  <cp:category/>
  <cp:contentStatus/>
</cp:coreProperties>
</file>